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Einsatzbogen" sheetId="1" r:id="rId1"/>
    <sheet name="Hinweise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<sst xmlns="http://schemas.openxmlformats.org/spreadsheetml/2006/main" count="53" uniqueCount="45">
  <si>
    <t>Datum</t>
  </si>
  <si>
    <t>Wochentag</t>
  </si>
  <si>
    <t>Uhrzeit</t>
  </si>
  <si>
    <t>von</t>
  </si>
  <si>
    <t>bis</t>
  </si>
  <si>
    <t>Hinfahrt</t>
  </si>
  <si>
    <t>Arbeitszeit</t>
  </si>
  <si>
    <t>Rückfahrt</t>
  </si>
  <si>
    <t>mittels Telefon oder technischer Einrichtungen</t>
  </si>
  <si>
    <t>ja/nein</t>
  </si>
  <si>
    <t>Freizeitausgleich        für geleistete Arbeitsstunden</t>
  </si>
  <si>
    <t>Bemerkung</t>
  </si>
  <si>
    <t>tatsächlicher Arbeitseinsatz</t>
  </si>
  <si>
    <t>Einsatzgebiet:</t>
  </si>
  <si>
    <t>Betr.: Stundennachweis für geleistete Rufbereitschaft im Monat:</t>
  </si>
  <si>
    <t>Einsatzleiter</t>
  </si>
  <si>
    <t>Beschäftigungsstelle</t>
  </si>
  <si>
    <t>Gesamt</t>
  </si>
  <si>
    <t>Unterschrift:</t>
  </si>
  <si>
    <t>sachlich richtig:</t>
  </si>
  <si>
    <t>Ja</t>
  </si>
  <si>
    <t>nein</t>
  </si>
  <si>
    <t>Ostersonntag</t>
  </si>
  <si>
    <t>Karfreitag</t>
  </si>
  <si>
    <t>Ostersamstag</t>
  </si>
  <si>
    <t>Ostermontag</t>
  </si>
  <si>
    <t>Himmelfahrt</t>
  </si>
  <si>
    <t>Pfingssamstag</t>
  </si>
  <si>
    <t>Pfingstsonntag</t>
  </si>
  <si>
    <t>Pfingstmontag</t>
  </si>
  <si>
    <t>Neujahr</t>
  </si>
  <si>
    <t>Maifeiertag</t>
  </si>
  <si>
    <t>Tag der Einheit</t>
  </si>
  <si>
    <t>Heiligabend</t>
  </si>
  <si>
    <t>1.Weihnachtsfeiertag</t>
  </si>
  <si>
    <t>2.Weihnachtsfeiertag</t>
  </si>
  <si>
    <t>Silvester</t>
  </si>
  <si>
    <t xml:space="preserve">Datum   </t>
  </si>
  <si>
    <t xml:space="preserve">Name   </t>
  </si>
  <si>
    <t xml:space="preserve">Stellenzeichen   </t>
  </si>
  <si>
    <t xml:space="preserve">Personalnummer   </t>
  </si>
  <si>
    <t>ges.</t>
  </si>
  <si>
    <t>Summe                  insgesamt dezimal</t>
  </si>
  <si>
    <r>
      <rPr>
        <b/>
        <sz val="20"/>
        <color indexed="8"/>
        <rFont val="Calibri"/>
        <family val="2"/>
      </rPr>
      <t>Abrechnung der Rufbereitschaft</t>
    </r>
    <r>
      <rPr>
        <b/>
        <sz val="16"/>
        <color indexed="8"/>
        <rFont val="Calibri"/>
        <family val="2"/>
      </rPr>
      <t xml:space="preserve">                                                                                                                                   </t>
    </r>
    <r>
      <rPr>
        <b/>
        <sz val="14"/>
        <color indexed="8"/>
        <rFont val="Calibri"/>
        <family val="2"/>
      </rPr>
      <t>Technische Universität Berlin</t>
    </r>
  </si>
  <si>
    <t>Summe         insges.  dezimal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</si>
</sst>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h]:mm"/>
    <numFmt numFmtId="165" formatCode="0.0"/>
    <numFmt numFmtId="166" formatCode="dddd"/>
    <numFmt numFmtId="167" formatCode="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 horizontal="center" wrapText="1"/>
      <protection/>
    </xf>
    <xf numFmtId="0" fontId="0" fillId="0" borderId="12" xfId="0" applyBorder="1" applyAlignment="1" applyProtection="1">
      <alignment/>
      <protection/>
    </xf>
    <xf numFmtId="165" fontId="0" fillId="0" borderId="13" xfId="0" applyNumberFormat="1" applyBorder="1" applyAlignment="1" applyProtection="1">
      <alignment horizontal="center"/>
      <protection/>
    </xf>
    <xf numFmtId="164" fontId="42" fillId="0" borderId="14" xfId="0" applyNumberFormat="1" applyFont="1" applyBorder="1" applyAlignment="1" applyProtection="1">
      <alignment/>
      <protection locked="0"/>
    </xf>
    <xf numFmtId="0" fontId="42" fillId="0" borderId="14" xfId="0" applyFont="1" applyBorder="1" applyAlignment="1" applyProtection="1">
      <alignment/>
      <protection locked="0"/>
    </xf>
    <xf numFmtId="0" fontId="42" fillId="0" borderId="15" xfId="0" applyFont="1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/>
      <protection/>
    </xf>
    <xf numFmtId="0" fontId="43" fillId="0" borderId="0" xfId="0" applyFont="1" applyAlignment="1">
      <alignment/>
    </xf>
    <xf numFmtId="166" fontId="44" fillId="0" borderId="10" xfId="0" applyNumberFormat="1" applyFont="1" applyBorder="1" applyAlignment="1" applyProtection="1">
      <alignment horizontal="center" vertical="center"/>
      <protection/>
    </xf>
    <xf numFmtId="20" fontId="44" fillId="0" borderId="10" xfId="0" applyNumberFormat="1" applyFont="1" applyBorder="1" applyAlignment="1" applyProtection="1">
      <alignment/>
      <protection locked="0"/>
    </xf>
    <xf numFmtId="164" fontId="44" fillId="0" borderId="10" xfId="0" applyNumberFormat="1" applyFont="1" applyBorder="1" applyAlignment="1" applyProtection="1">
      <alignment/>
      <protection locked="0"/>
    </xf>
    <xf numFmtId="165" fontId="44" fillId="0" borderId="10" xfId="0" applyNumberFormat="1" applyFont="1" applyBorder="1" applyAlignment="1" applyProtection="1">
      <alignment horizontal="center"/>
      <protection/>
    </xf>
    <xf numFmtId="0" fontId="44" fillId="0" borderId="10" xfId="0" applyFont="1" applyBorder="1" applyAlignment="1" applyProtection="1">
      <alignment horizontal="center"/>
      <protection locked="0"/>
    </xf>
    <xf numFmtId="0" fontId="44" fillId="0" borderId="12" xfId="0" applyFont="1" applyBorder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14" fontId="44" fillId="0" borderId="0" xfId="0" applyNumberFormat="1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14" fontId="45" fillId="0" borderId="16" xfId="0" applyNumberFormat="1" applyFont="1" applyBorder="1" applyAlignment="1" applyProtection="1">
      <alignment horizontal="center" vertical="center"/>
      <protection locked="0"/>
    </xf>
    <xf numFmtId="167" fontId="42" fillId="0" borderId="0" xfId="0" applyNumberFormat="1" applyFont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46" fillId="0" borderId="19" xfId="0" applyFont="1" applyBorder="1" applyAlignment="1" applyProtection="1">
      <alignment horizontal="center" wrapText="1"/>
      <protection/>
    </xf>
    <xf numFmtId="2" fontId="44" fillId="0" borderId="10" xfId="0" applyNumberFormat="1" applyFont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47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48" fillId="0" borderId="25" xfId="0" applyFont="1" applyBorder="1" applyAlignment="1" applyProtection="1">
      <alignment horizontal="left" vertical="center"/>
      <protection locked="0"/>
    </xf>
    <xf numFmtId="0" fontId="48" fillId="0" borderId="14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7" fontId="42" fillId="0" borderId="0" xfId="0" applyNumberFormat="1" applyFont="1" applyBorder="1" applyAlignment="1" applyProtection="1">
      <alignment horizontal="center"/>
      <protection/>
    </xf>
    <xf numFmtId="0" fontId="0" fillId="33" borderId="26" xfId="0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44" fillId="0" borderId="29" xfId="0" applyFont="1" applyBorder="1" applyAlignment="1" applyProtection="1">
      <alignment horizontal="center" vertical="center" textRotation="90" wrapText="1"/>
      <protection/>
    </xf>
    <xf numFmtId="0" fontId="44" fillId="0" borderId="19" xfId="0" applyFont="1" applyBorder="1" applyAlignment="1">
      <alignment horizontal="center" vertical="center" textRotation="90" wrapText="1"/>
    </xf>
    <xf numFmtId="0" fontId="0" fillId="0" borderId="3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44" fillId="0" borderId="19" xfId="0" applyFont="1" applyBorder="1" applyAlignment="1" applyProtection="1">
      <alignment horizontal="center" vertical="center" textRotation="90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714375</xdr:colOff>
      <xdr:row>7</xdr:row>
      <xdr:rowOff>9525</xdr:rowOff>
    </xdr:from>
    <xdr:ext cx="180975" cy="266700"/>
    <xdr:sp fLocksText="0">
      <xdr:nvSpPr>
        <xdr:cNvPr id="1" name="Textfeld 1"/>
        <xdr:cNvSpPr txBox="1">
          <a:spLocks noChangeArrowheads="1"/>
        </xdr:cNvSpPr>
      </xdr:nvSpPr>
      <xdr:spPr>
        <a:xfrm>
          <a:off x="5286375" y="1390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PageLayoutView="0" workbookViewId="0" topLeftCell="A1">
      <selection activeCell="C11" sqref="C11"/>
    </sheetView>
  </sheetViews>
  <sheetFormatPr defaultColWidth="11.421875" defaultRowHeight="15"/>
  <cols>
    <col min="1" max="2" width="11.421875" style="1" customWidth="1"/>
    <col min="3" max="3" width="5.57421875" style="1" bestFit="1" customWidth="1"/>
    <col min="4" max="4" width="6.28125" style="1" customWidth="1"/>
    <col min="5" max="5" width="7.421875" style="1" customWidth="1"/>
    <col min="6" max="11" width="5.57421875" style="1" bestFit="1" customWidth="1"/>
    <col min="12" max="12" width="6.57421875" style="1" customWidth="1"/>
    <col min="13" max="14" width="5.57421875" style="1" bestFit="1" customWidth="1"/>
    <col min="15" max="15" width="5.57421875" style="1" customWidth="1"/>
    <col min="16" max="16" width="12.28125" style="1" customWidth="1"/>
    <col min="17" max="17" width="19.28125" style="1" customWidth="1"/>
    <col min="18" max="18" width="5.00390625" style="1" hidden="1" customWidth="1"/>
    <col min="19" max="19" width="0.13671875" style="1" hidden="1" customWidth="1"/>
    <col min="20" max="20" width="10.140625" style="1" hidden="1" customWidth="1"/>
    <col min="21" max="21" width="20.140625" style="1" hidden="1" customWidth="1"/>
    <col min="22" max="16384" width="11.421875" style="1" customWidth="1"/>
  </cols>
  <sheetData>
    <row r="1" spans="1:17" ht="48.75" customHeight="1">
      <c r="A1" s="45" t="s">
        <v>43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39" t="s">
        <v>37</v>
      </c>
      <c r="O2" s="39"/>
      <c r="P2" s="39"/>
      <c r="Q2" s="2"/>
    </row>
    <row r="3" spans="1:17" ht="15">
      <c r="A3" s="40" t="s">
        <v>16</v>
      </c>
      <c r="B3" s="40"/>
      <c r="C3" s="42"/>
      <c r="D3" s="43"/>
      <c r="E3" s="43"/>
      <c r="F3" s="43"/>
      <c r="G3" s="43"/>
      <c r="H3" s="43"/>
      <c r="I3" s="43"/>
      <c r="J3" s="43"/>
      <c r="K3" s="43"/>
      <c r="L3" s="43"/>
      <c r="M3" s="44"/>
      <c r="N3" s="39" t="s">
        <v>38</v>
      </c>
      <c r="O3" s="39"/>
      <c r="P3" s="39"/>
      <c r="Q3" s="2"/>
    </row>
    <row r="4" spans="1:17" ht="15">
      <c r="A4" s="40"/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39" t="s">
        <v>39</v>
      </c>
      <c r="O4" s="39"/>
      <c r="P4" s="39"/>
      <c r="Q4" s="2"/>
    </row>
    <row r="5" spans="1:17" ht="15">
      <c r="A5" s="40"/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39" t="s">
        <v>40</v>
      </c>
      <c r="O5" s="39"/>
      <c r="P5" s="39"/>
      <c r="Q5" s="2"/>
    </row>
    <row r="6" spans="1:15" ht="21" customHeight="1" thickBot="1">
      <c r="A6" s="49" t="s">
        <v>14</v>
      </c>
      <c r="B6" s="49"/>
      <c r="C6" s="49"/>
      <c r="D6" s="49"/>
      <c r="E6" s="49"/>
      <c r="F6" s="49"/>
      <c r="G6" s="49"/>
      <c r="H6" s="49"/>
      <c r="I6" s="51">
        <f>IF(A11="","",A11)</f>
      </c>
      <c r="J6" s="51"/>
      <c r="K6" s="51"/>
      <c r="L6" s="51"/>
      <c r="M6" s="51"/>
      <c r="N6" s="51"/>
      <c r="O6" s="25"/>
    </row>
    <row r="7" spans="1:17" ht="21.75" customHeight="1" thickBot="1">
      <c r="A7" s="50" t="s">
        <v>13</v>
      </c>
      <c r="B7" s="50"/>
      <c r="C7" s="52"/>
      <c r="D7" s="53"/>
      <c r="E7" s="53"/>
      <c r="F7" s="53"/>
      <c r="G7" s="53"/>
      <c r="H7" s="53"/>
      <c r="I7" s="53"/>
      <c r="J7" s="53"/>
      <c r="K7" s="53"/>
      <c r="L7" s="53"/>
      <c r="M7" s="54"/>
      <c r="N7" s="54"/>
      <c r="O7" s="26"/>
      <c r="P7" s="27"/>
      <c r="Q7" s="3" t="s">
        <v>15</v>
      </c>
    </row>
    <row r="8" spans="1:17" ht="15">
      <c r="A8" s="59" t="s">
        <v>0</v>
      </c>
      <c r="B8" s="61" t="s">
        <v>1</v>
      </c>
      <c r="C8" s="63" t="s">
        <v>2</v>
      </c>
      <c r="D8" s="63"/>
      <c r="E8" s="65" t="s">
        <v>42</v>
      </c>
      <c r="F8" s="69" t="s">
        <v>12</v>
      </c>
      <c r="G8" s="70"/>
      <c r="H8" s="70"/>
      <c r="I8" s="70"/>
      <c r="J8" s="70"/>
      <c r="K8" s="70"/>
      <c r="L8" s="70"/>
      <c r="M8" s="70"/>
      <c r="N8" s="70"/>
      <c r="O8" s="71"/>
      <c r="P8" s="72"/>
      <c r="Q8" s="5"/>
    </row>
    <row r="9" spans="1:17" ht="60.75" customHeight="1">
      <c r="A9" s="60"/>
      <c r="B9" s="62"/>
      <c r="C9" s="64"/>
      <c r="D9" s="64"/>
      <c r="E9" s="62"/>
      <c r="F9" s="63" t="s">
        <v>5</v>
      </c>
      <c r="G9" s="63"/>
      <c r="H9" s="63" t="s">
        <v>6</v>
      </c>
      <c r="I9" s="63"/>
      <c r="J9" s="55" t="s">
        <v>7</v>
      </c>
      <c r="K9" s="56"/>
      <c r="L9" s="57" t="s">
        <v>44</v>
      </c>
      <c r="M9" s="66" t="s">
        <v>8</v>
      </c>
      <c r="N9" s="67"/>
      <c r="O9" s="68"/>
      <c r="P9" s="28" t="s">
        <v>10</v>
      </c>
      <c r="Q9" s="6" t="s">
        <v>11</v>
      </c>
    </row>
    <row r="10" spans="1:21" ht="15">
      <c r="A10" s="60"/>
      <c r="B10" s="62"/>
      <c r="C10" s="4" t="s">
        <v>3</v>
      </c>
      <c r="D10" s="4" t="s">
        <v>4</v>
      </c>
      <c r="E10" s="62"/>
      <c r="F10" s="4" t="s">
        <v>3</v>
      </c>
      <c r="G10" s="4" t="s">
        <v>4</v>
      </c>
      <c r="H10" s="4" t="s">
        <v>3</v>
      </c>
      <c r="I10" s="4" t="s">
        <v>4</v>
      </c>
      <c r="J10" s="4" t="s">
        <v>3</v>
      </c>
      <c r="K10" s="4" t="s">
        <v>4</v>
      </c>
      <c r="L10" s="58"/>
      <c r="M10" s="4" t="s">
        <v>3</v>
      </c>
      <c r="N10" s="4" t="s">
        <v>4</v>
      </c>
      <c r="O10" s="4" t="s">
        <v>41</v>
      </c>
      <c r="P10" s="4" t="s">
        <v>9</v>
      </c>
      <c r="Q10" s="7"/>
      <c r="T10" s="3">
        <f>YEAR(A11)</f>
        <v>1900</v>
      </c>
      <c r="U10" s="3"/>
    </row>
    <row r="11" spans="1:21" s="21" customFormat="1" ht="12.75">
      <c r="A11" s="24"/>
      <c r="B11" s="15">
        <f>IF(A11="","",WEEKDAY(A11))</f>
      </c>
      <c r="C11" s="16"/>
      <c r="D11" s="17"/>
      <c r="E11" s="29">
        <f>IF(OR(C11="",D11=""),"",(D11-C11)*24)</f>
      </c>
      <c r="F11" s="17"/>
      <c r="G11" s="17"/>
      <c r="H11" s="17"/>
      <c r="I11" s="17"/>
      <c r="J11" s="17"/>
      <c r="K11" s="17"/>
      <c r="L11" s="29">
        <f>IF(A11="","",(G11-F11+I11-H11+K11-J11)*24)</f>
      </c>
      <c r="M11" s="17"/>
      <c r="N11" s="17"/>
      <c r="O11" s="18">
        <f aca="true" t="shared" si="0" ref="O11:O24">IF(A11="","",(N11-M11)*24)</f>
      </c>
      <c r="P11" s="19"/>
      <c r="Q11" s="20">
        <f aca="true" t="shared" si="1" ref="Q11:Q24">IF(ISNA(VLOOKUP(A11,$T$11:$U$30,2,FALSE)),"",VLOOKUP(A11,$T$11:$U$30,2,FALSE))</f>
      </c>
      <c r="R11" s="21" t="s">
        <v>20</v>
      </c>
      <c r="T11" s="22">
        <f>DATE(T10,3,28)+MOD(24-MOD(T10,19)*10.63,29)-MOD(TRUNC(T10*5/4)+MOD(24-MOD(T10,19)*10.63,29)+1,7)</f>
        <v>106</v>
      </c>
      <c r="U11" s="23" t="s">
        <v>22</v>
      </c>
    </row>
    <row r="12" spans="1:21" s="21" customFormat="1" ht="12.75">
      <c r="A12" s="24"/>
      <c r="B12" s="15">
        <f aca="true" t="shared" si="2" ref="B12:B24">IF(A12="","",WEEKDAY(A12))</f>
      </c>
      <c r="C12" s="16"/>
      <c r="D12" s="17"/>
      <c r="E12" s="29">
        <f aca="true" t="shared" si="3" ref="E12:E24">IF(OR(C12="",D12=""),"",(D12-C12)*24)</f>
      </c>
      <c r="F12" s="17"/>
      <c r="G12" s="17"/>
      <c r="H12" s="17"/>
      <c r="I12" s="17"/>
      <c r="J12" s="17"/>
      <c r="K12" s="17"/>
      <c r="L12" s="29">
        <f aca="true" t="shared" si="4" ref="L12:L24">IF(A12="","",(G12-F12+I12-H12+K12-J12)*24)</f>
      </c>
      <c r="M12" s="17"/>
      <c r="N12" s="17"/>
      <c r="O12" s="18">
        <f t="shared" si="0"/>
      </c>
      <c r="P12" s="19"/>
      <c r="Q12" s="20">
        <f t="shared" si="1"/>
      </c>
      <c r="R12" s="21" t="s">
        <v>21</v>
      </c>
      <c r="T12" s="22">
        <f>T11-2</f>
        <v>104</v>
      </c>
      <c r="U12" s="23" t="s">
        <v>23</v>
      </c>
    </row>
    <row r="13" spans="1:21" s="21" customFormat="1" ht="12.75">
      <c r="A13" s="24"/>
      <c r="B13" s="15">
        <f t="shared" si="2"/>
      </c>
      <c r="C13" s="16"/>
      <c r="D13" s="17"/>
      <c r="E13" s="29">
        <f t="shared" si="3"/>
      </c>
      <c r="F13" s="17"/>
      <c r="G13" s="17"/>
      <c r="H13" s="17"/>
      <c r="I13" s="17"/>
      <c r="J13" s="17"/>
      <c r="K13" s="17"/>
      <c r="L13" s="29">
        <f t="shared" si="4"/>
      </c>
      <c r="M13" s="17"/>
      <c r="N13" s="17"/>
      <c r="O13" s="18">
        <f t="shared" si="0"/>
      </c>
      <c r="P13" s="19"/>
      <c r="Q13" s="20">
        <f t="shared" si="1"/>
      </c>
      <c r="T13" s="22">
        <f>T12+1</f>
        <v>105</v>
      </c>
      <c r="U13" s="23" t="s">
        <v>24</v>
      </c>
    </row>
    <row r="14" spans="1:21" s="21" customFormat="1" ht="12.75">
      <c r="A14" s="24"/>
      <c r="B14" s="15">
        <f t="shared" si="2"/>
      </c>
      <c r="C14" s="16"/>
      <c r="D14" s="17"/>
      <c r="E14" s="29">
        <f t="shared" si="3"/>
      </c>
      <c r="F14" s="17"/>
      <c r="G14" s="17"/>
      <c r="H14" s="17"/>
      <c r="I14" s="17"/>
      <c r="J14" s="17"/>
      <c r="K14" s="17"/>
      <c r="L14" s="29">
        <f t="shared" si="4"/>
      </c>
      <c r="M14" s="17"/>
      <c r="N14" s="17"/>
      <c r="O14" s="18">
        <f t="shared" si="0"/>
      </c>
      <c r="P14" s="19"/>
      <c r="Q14" s="20">
        <f t="shared" si="1"/>
      </c>
      <c r="T14" s="22">
        <f>T11+1</f>
        <v>107</v>
      </c>
      <c r="U14" s="23" t="s">
        <v>25</v>
      </c>
    </row>
    <row r="15" spans="1:21" s="21" customFormat="1" ht="12.75">
      <c r="A15" s="24"/>
      <c r="B15" s="15">
        <f t="shared" si="2"/>
      </c>
      <c r="C15" s="16"/>
      <c r="D15" s="17"/>
      <c r="E15" s="29">
        <f t="shared" si="3"/>
      </c>
      <c r="F15" s="17"/>
      <c r="G15" s="17"/>
      <c r="H15" s="17"/>
      <c r="I15" s="17"/>
      <c r="J15" s="17"/>
      <c r="K15" s="17"/>
      <c r="L15" s="29">
        <f t="shared" si="4"/>
      </c>
      <c r="M15" s="17"/>
      <c r="N15" s="17"/>
      <c r="O15" s="18">
        <f t="shared" si="0"/>
      </c>
      <c r="P15" s="19"/>
      <c r="Q15" s="20">
        <f t="shared" si="1"/>
      </c>
      <c r="T15" s="22">
        <f>T11+39</f>
        <v>145</v>
      </c>
      <c r="U15" s="23" t="s">
        <v>26</v>
      </c>
    </row>
    <row r="16" spans="1:21" s="21" customFormat="1" ht="12.75">
      <c r="A16" s="24"/>
      <c r="B16" s="15">
        <f t="shared" si="2"/>
      </c>
      <c r="C16" s="16"/>
      <c r="D16" s="17"/>
      <c r="E16" s="29">
        <f t="shared" si="3"/>
      </c>
      <c r="F16" s="17"/>
      <c r="G16" s="17"/>
      <c r="H16" s="17"/>
      <c r="I16" s="17"/>
      <c r="J16" s="17"/>
      <c r="K16" s="17"/>
      <c r="L16" s="29">
        <f t="shared" si="4"/>
      </c>
      <c r="M16" s="17"/>
      <c r="N16" s="17"/>
      <c r="O16" s="18">
        <f t="shared" si="0"/>
      </c>
      <c r="P16" s="19"/>
      <c r="Q16" s="20"/>
      <c r="T16" s="22"/>
      <c r="U16" s="23"/>
    </row>
    <row r="17" spans="1:21" s="21" customFormat="1" ht="12.75">
      <c r="A17" s="24"/>
      <c r="B17" s="15">
        <f t="shared" si="2"/>
      </c>
      <c r="C17" s="16"/>
      <c r="D17" s="17"/>
      <c r="E17" s="29">
        <f t="shared" si="3"/>
      </c>
      <c r="F17" s="17"/>
      <c r="G17" s="17"/>
      <c r="H17" s="17"/>
      <c r="I17" s="17"/>
      <c r="J17" s="17"/>
      <c r="K17" s="17"/>
      <c r="L17" s="29">
        <f t="shared" si="4"/>
      </c>
      <c r="M17" s="17"/>
      <c r="N17" s="17"/>
      <c r="O17" s="18">
        <f t="shared" si="0"/>
      </c>
      <c r="P17" s="19"/>
      <c r="Q17" s="20"/>
      <c r="T17" s="22"/>
      <c r="U17" s="23"/>
    </row>
    <row r="18" spans="1:21" s="21" customFormat="1" ht="12.75">
      <c r="A18" s="24"/>
      <c r="B18" s="15">
        <f t="shared" si="2"/>
      </c>
      <c r="C18" s="16"/>
      <c r="D18" s="17"/>
      <c r="E18" s="29">
        <f t="shared" si="3"/>
      </c>
      <c r="F18" s="17"/>
      <c r="G18" s="17"/>
      <c r="H18" s="17"/>
      <c r="I18" s="17"/>
      <c r="J18" s="17"/>
      <c r="K18" s="17"/>
      <c r="L18" s="29">
        <f t="shared" si="4"/>
      </c>
      <c r="M18" s="17"/>
      <c r="N18" s="17"/>
      <c r="O18" s="18">
        <f t="shared" si="0"/>
      </c>
      <c r="P18" s="19"/>
      <c r="Q18" s="20"/>
      <c r="T18" s="22"/>
      <c r="U18" s="23"/>
    </row>
    <row r="19" spans="1:21" s="21" customFormat="1" ht="12.75">
      <c r="A19" s="24"/>
      <c r="B19" s="15">
        <f t="shared" si="2"/>
      </c>
      <c r="C19" s="16"/>
      <c r="D19" s="17"/>
      <c r="E19" s="29">
        <f t="shared" si="3"/>
      </c>
      <c r="F19" s="17"/>
      <c r="G19" s="17"/>
      <c r="H19" s="17"/>
      <c r="I19" s="17"/>
      <c r="J19" s="17"/>
      <c r="K19" s="17"/>
      <c r="L19" s="29">
        <f t="shared" si="4"/>
      </c>
      <c r="M19" s="17"/>
      <c r="N19" s="17"/>
      <c r="O19" s="18">
        <f t="shared" si="0"/>
      </c>
      <c r="P19" s="19"/>
      <c r="Q19" s="20"/>
      <c r="T19" s="22"/>
      <c r="U19" s="23"/>
    </row>
    <row r="20" spans="1:21" s="21" customFormat="1" ht="12.75">
      <c r="A20" s="24"/>
      <c r="B20" s="15">
        <f t="shared" si="2"/>
      </c>
      <c r="C20" s="16"/>
      <c r="D20" s="17"/>
      <c r="E20" s="29">
        <f t="shared" si="3"/>
      </c>
      <c r="F20" s="17"/>
      <c r="G20" s="17"/>
      <c r="H20" s="17"/>
      <c r="I20" s="17"/>
      <c r="J20" s="17"/>
      <c r="K20" s="17"/>
      <c r="L20" s="29">
        <f t="shared" si="4"/>
      </c>
      <c r="M20" s="17"/>
      <c r="N20" s="17"/>
      <c r="O20" s="18">
        <f t="shared" si="0"/>
      </c>
      <c r="P20" s="19"/>
      <c r="Q20" s="20"/>
      <c r="T20" s="22"/>
      <c r="U20" s="23"/>
    </row>
    <row r="21" spans="1:21" s="21" customFormat="1" ht="12.75">
      <c r="A21" s="24"/>
      <c r="B21" s="15">
        <f t="shared" si="2"/>
      </c>
      <c r="C21" s="16"/>
      <c r="D21" s="17"/>
      <c r="E21" s="29">
        <f t="shared" si="3"/>
      </c>
      <c r="F21" s="17"/>
      <c r="G21" s="17"/>
      <c r="H21" s="17"/>
      <c r="I21" s="17"/>
      <c r="J21" s="17"/>
      <c r="K21" s="17"/>
      <c r="L21" s="29">
        <f t="shared" si="4"/>
      </c>
      <c r="M21" s="17"/>
      <c r="N21" s="17"/>
      <c r="O21" s="18">
        <f t="shared" si="0"/>
      </c>
      <c r="P21" s="19"/>
      <c r="Q21" s="20">
        <f t="shared" si="1"/>
      </c>
      <c r="T21" s="22">
        <f>T11+48</f>
        <v>154</v>
      </c>
      <c r="U21" s="23" t="s">
        <v>27</v>
      </c>
    </row>
    <row r="22" spans="1:21" s="21" customFormat="1" ht="12.75">
      <c r="A22" s="24"/>
      <c r="B22" s="15">
        <f t="shared" si="2"/>
      </c>
      <c r="C22" s="16"/>
      <c r="D22" s="17"/>
      <c r="E22" s="29">
        <f t="shared" si="3"/>
      </c>
      <c r="F22" s="17"/>
      <c r="G22" s="17"/>
      <c r="H22" s="17"/>
      <c r="I22" s="17"/>
      <c r="J22" s="17"/>
      <c r="K22" s="17"/>
      <c r="L22" s="29">
        <f t="shared" si="4"/>
      </c>
      <c r="M22" s="17"/>
      <c r="N22" s="17"/>
      <c r="O22" s="18">
        <f t="shared" si="0"/>
      </c>
      <c r="P22" s="19"/>
      <c r="Q22" s="20">
        <f t="shared" si="1"/>
      </c>
      <c r="T22" s="22">
        <f>T11+49</f>
        <v>155</v>
      </c>
      <c r="U22" s="23" t="s">
        <v>28</v>
      </c>
    </row>
    <row r="23" spans="1:21" s="21" customFormat="1" ht="12.75">
      <c r="A23" s="24"/>
      <c r="B23" s="15">
        <f t="shared" si="2"/>
      </c>
      <c r="C23" s="16"/>
      <c r="D23" s="17"/>
      <c r="E23" s="29">
        <f t="shared" si="3"/>
      </c>
      <c r="F23" s="17"/>
      <c r="G23" s="17"/>
      <c r="H23" s="17"/>
      <c r="I23" s="17"/>
      <c r="J23" s="17"/>
      <c r="K23" s="17"/>
      <c r="L23" s="29">
        <f t="shared" si="4"/>
      </c>
      <c r="M23" s="17"/>
      <c r="N23" s="17"/>
      <c r="O23" s="18">
        <f t="shared" si="0"/>
      </c>
      <c r="P23" s="19"/>
      <c r="Q23" s="20">
        <f t="shared" si="1"/>
      </c>
      <c r="T23" s="22">
        <f>T11+50</f>
        <v>156</v>
      </c>
      <c r="U23" s="23" t="s">
        <v>29</v>
      </c>
    </row>
    <row r="24" spans="1:21" s="21" customFormat="1" ht="12.75">
      <c r="A24" s="24"/>
      <c r="B24" s="15">
        <f t="shared" si="2"/>
      </c>
      <c r="C24" s="16"/>
      <c r="D24" s="17"/>
      <c r="E24" s="29">
        <f t="shared" si="3"/>
      </c>
      <c r="F24" s="17"/>
      <c r="G24" s="17"/>
      <c r="H24" s="17"/>
      <c r="I24" s="17"/>
      <c r="J24" s="17"/>
      <c r="K24" s="17"/>
      <c r="L24" s="29">
        <f t="shared" si="4"/>
      </c>
      <c r="M24" s="17"/>
      <c r="N24" s="17"/>
      <c r="O24" s="18">
        <f t="shared" si="0"/>
      </c>
      <c r="P24" s="19"/>
      <c r="Q24" s="20">
        <f t="shared" si="1"/>
      </c>
      <c r="T24" s="22">
        <f>DATE(T10,1,1)</f>
        <v>1</v>
      </c>
      <c r="U24" s="23" t="s">
        <v>30</v>
      </c>
    </row>
    <row r="25" spans="1:21" ht="21" customHeight="1" thickBot="1">
      <c r="A25" s="47" t="s">
        <v>17</v>
      </c>
      <c r="B25" s="48"/>
      <c r="C25" s="48"/>
      <c r="D25" s="48"/>
      <c r="E25" s="8">
        <f>IF(E11="","",SUM(E11:E24))</f>
      </c>
      <c r="F25" s="9"/>
      <c r="G25" s="9"/>
      <c r="H25" s="9"/>
      <c r="I25" s="9"/>
      <c r="J25" s="9"/>
      <c r="K25" s="9"/>
      <c r="L25" s="8">
        <f>IF(L11="","",SUM(L11:L24))</f>
      </c>
      <c r="M25" s="9"/>
      <c r="N25" s="9"/>
      <c r="O25" s="8">
        <f>IF(O11="","",SUM(O11:O24))</f>
      </c>
      <c r="P25" s="10"/>
      <c r="Q25" s="11"/>
      <c r="T25" s="13">
        <f>DATE(T10,5,1)</f>
        <v>122</v>
      </c>
      <c r="U25" s="3" t="s">
        <v>31</v>
      </c>
    </row>
    <row r="26" spans="1:21" ht="21" customHeight="1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T26" s="13">
        <f>DATE(T10,10,3)</f>
        <v>277</v>
      </c>
      <c r="U26" s="3" t="s">
        <v>32</v>
      </c>
    </row>
    <row r="27" spans="1:21" ht="21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T27" s="13">
        <f>DATE(T10,12,24)</f>
        <v>359</v>
      </c>
      <c r="U27" s="3" t="s">
        <v>33</v>
      </c>
    </row>
    <row r="28" spans="1:21" ht="21" customHeight="1">
      <c r="A28" s="33" t="s">
        <v>18</v>
      </c>
      <c r="B28" s="34"/>
      <c r="C28" s="30"/>
      <c r="D28" s="31"/>
      <c r="E28" s="32"/>
      <c r="F28" s="35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T28" s="13">
        <f>DATE(T10,12,25)</f>
        <v>360</v>
      </c>
      <c r="U28" s="3" t="s">
        <v>34</v>
      </c>
    </row>
    <row r="29" spans="1:21" ht="21" customHeight="1">
      <c r="A29" s="33" t="s">
        <v>19</v>
      </c>
      <c r="B29" s="33"/>
      <c r="C29" s="30"/>
      <c r="D29" s="31"/>
      <c r="E29" s="32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T29" s="13">
        <f>DATE(T10,12,26)</f>
        <v>361</v>
      </c>
      <c r="U29" s="3" t="s">
        <v>35</v>
      </c>
    </row>
    <row r="30" spans="1:21" ht="21" customHeight="1">
      <c r="A30" s="33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T30" s="13">
        <f>DATE(T10,12,31)</f>
        <v>366</v>
      </c>
      <c r="U30" s="3" t="s">
        <v>36</v>
      </c>
    </row>
    <row r="31" spans="1:21" ht="1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T31" s="3"/>
      <c r="U31" s="3"/>
    </row>
    <row r="32" spans="1:17" ht="1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6" ht="15">
      <c r="D36" s="12"/>
    </row>
  </sheetData>
  <sheetProtection sheet="1" objects="1" scenarios="1" selectLockedCells="1"/>
  <mergeCells count="31">
    <mergeCell ref="N3:P3"/>
    <mergeCell ref="B8:B10"/>
    <mergeCell ref="C8:D9"/>
    <mergeCell ref="E8:E10"/>
    <mergeCell ref="H9:I9"/>
    <mergeCell ref="F9:G9"/>
    <mergeCell ref="M9:O9"/>
    <mergeCell ref="F8:P8"/>
    <mergeCell ref="I6:N6"/>
    <mergeCell ref="C7:N7"/>
    <mergeCell ref="J9:K9"/>
    <mergeCell ref="L9:L10"/>
    <mergeCell ref="A8:A10"/>
    <mergeCell ref="N4:P4"/>
    <mergeCell ref="N2:P2"/>
    <mergeCell ref="A3:B5"/>
    <mergeCell ref="C4:M5"/>
    <mergeCell ref="C3:M3"/>
    <mergeCell ref="A1:Q1"/>
    <mergeCell ref="A25:D25"/>
    <mergeCell ref="N5:P5"/>
    <mergeCell ref="A2:M2"/>
    <mergeCell ref="A7:B7"/>
    <mergeCell ref="A6:H6"/>
    <mergeCell ref="C28:E28"/>
    <mergeCell ref="A29:B29"/>
    <mergeCell ref="A28:B28"/>
    <mergeCell ref="C29:E29"/>
    <mergeCell ref="F28:Q32"/>
    <mergeCell ref="A26:Q27"/>
    <mergeCell ref="A30:E32"/>
  </mergeCells>
  <conditionalFormatting sqref="C3">
    <cfRule type="expression" priority="4" dxfId="0">
      <formula>"wenn c3="""""</formula>
    </cfRule>
  </conditionalFormatting>
  <conditionalFormatting sqref="C3:M3">
    <cfRule type="cellIs" priority="1" dxfId="0" operator="equal">
      <formula>"leer"</formula>
    </cfRule>
  </conditionalFormatting>
  <dataValidations count="1">
    <dataValidation type="list" allowBlank="1" showInputMessage="1" showErrorMessage="1" sqref="P11:P24">
      <formula1>$R$11:$R$12</formula1>
    </dataValidation>
  </dataValidations>
  <printOptions/>
  <pageMargins left="0.7086614173228347" right="0.7086614173228347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421875" defaultRowHeight="15"/>
  <sheetData>
    <row r="1" ht="18.75">
      <c r="A1" s="14"/>
    </row>
  </sheetData>
  <sheetProtection/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  <oleObjects>
    <oleObject progId="Word.Document.12" shapeId="402894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KalliPC</dc:creator>
  <cp:keywords/>
  <dc:description/>
  <cp:lastModifiedBy>margrit</cp:lastModifiedBy>
  <cp:lastPrinted>2011-09-05T08:00:25Z</cp:lastPrinted>
  <dcterms:created xsi:type="dcterms:W3CDTF">2011-08-13T09:29:48Z</dcterms:created>
  <dcterms:modified xsi:type="dcterms:W3CDTF">2015-05-07T17:03:26Z</dcterms:modified>
  <cp:category/>
  <cp:version/>
  <cp:contentType/>
  <cp:contentStatus/>
</cp:coreProperties>
</file>