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7715" windowHeight="7050" activeTab="1"/>
  </bookViews>
  <sheets>
    <sheet name="AADP_21" sheetId="5" r:id="rId1"/>
    <sheet name="AADP_21+Dissipation" sheetId="6" r:id="rId2"/>
  </sheets>
  <definedNames>
    <definedName name="OLE_LINK1" localSheetId="0">AADP_21!$B$1</definedName>
    <definedName name="OLE_LINK1" localSheetId="1">'AADP_21+Dissipation'!$B$1</definedName>
  </definedNames>
  <calcPr calcId="145621"/>
</workbook>
</file>

<file path=xl/calcChain.xml><?xml version="1.0" encoding="utf-8"?>
<calcChain xmlns="http://schemas.openxmlformats.org/spreadsheetml/2006/main">
  <c r="I31" i="6" l="1"/>
  <c r="E31" i="6"/>
  <c r="I30" i="6"/>
  <c r="E30" i="6"/>
  <c r="I29" i="6"/>
  <c r="E29" i="6"/>
  <c r="I28" i="6"/>
  <c r="E28" i="6"/>
  <c r="I27" i="6"/>
  <c r="E27" i="6"/>
  <c r="J27" i="6" s="1"/>
  <c r="I26" i="6"/>
  <c r="E26" i="6"/>
  <c r="I25" i="6"/>
  <c r="E25" i="6"/>
  <c r="J25" i="6" s="1"/>
  <c r="I24" i="6"/>
  <c r="E24" i="6"/>
  <c r="I23" i="6"/>
  <c r="H23" i="6"/>
  <c r="E23" i="6"/>
  <c r="I22" i="6"/>
  <c r="E22" i="6"/>
  <c r="I21" i="6"/>
  <c r="E21" i="6"/>
  <c r="I20" i="6"/>
  <c r="E20" i="6"/>
  <c r="I19" i="6"/>
  <c r="E19" i="6"/>
  <c r="I18" i="6"/>
  <c r="E18" i="6"/>
  <c r="I17" i="6"/>
  <c r="E17" i="6"/>
  <c r="I16" i="6"/>
  <c r="E16" i="6"/>
  <c r="I15" i="6"/>
  <c r="E15" i="6"/>
  <c r="I14" i="6"/>
  <c r="E14" i="6"/>
  <c r="I13" i="6"/>
  <c r="E13" i="6"/>
  <c r="I12" i="6"/>
  <c r="E12" i="6"/>
  <c r="I11" i="6"/>
  <c r="E11" i="6"/>
  <c r="I31" i="5"/>
  <c r="E31" i="5"/>
  <c r="J31" i="5" s="1"/>
  <c r="I30" i="5"/>
  <c r="E30" i="5"/>
  <c r="I29" i="5"/>
  <c r="E29" i="5"/>
  <c r="J29" i="5" s="1"/>
  <c r="J28" i="5"/>
  <c r="I28" i="5"/>
  <c r="E28" i="5"/>
  <c r="J27" i="5"/>
  <c r="I27" i="5"/>
  <c r="E27" i="5"/>
  <c r="I26" i="5"/>
  <c r="E26" i="5"/>
  <c r="J26" i="5" s="1"/>
  <c r="I25" i="5"/>
  <c r="E25" i="5"/>
  <c r="J25" i="5" s="1"/>
  <c r="I24" i="5"/>
  <c r="E24" i="5"/>
  <c r="J24" i="5" s="1"/>
  <c r="I23" i="5"/>
  <c r="H23" i="5"/>
  <c r="E23" i="5"/>
  <c r="J23" i="5" s="1"/>
  <c r="I22" i="5"/>
  <c r="E22" i="5"/>
  <c r="J22" i="5" s="1"/>
  <c r="I21" i="5"/>
  <c r="E21" i="5"/>
  <c r="J21" i="5" s="1"/>
  <c r="I20" i="5"/>
  <c r="E20" i="5"/>
  <c r="J20" i="5" s="1"/>
  <c r="J19" i="5"/>
  <c r="I19" i="5"/>
  <c r="E19" i="5"/>
  <c r="J18" i="5"/>
  <c r="I18" i="5"/>
  <c r="E18" i="5"/>
  <c r="I17" i="5"/>
  <c r="E17" i="5"/>
  <c r="J17" i="5" s="1"/>
  <c r="I16" i="5"/>
  <c r="E16" i="5"/>
  <c r="J16" i="5" s="1"/>
  <c r="I15" i="5"/>
  <c r="E15" i="5"/>
  <c r="J15" i="5" s="1"/>
  <c r="I14" i="5"/>
  <c r="E14" i="5"/>
  <c r="J14" i="5" s="1"/>
  <c r="I13" i="5"/>
  <c r="E13" i="5"/>
  <c r="J13" i="5" s="1"/>
  <c r="I12" i="5"/>
  <c r="E12" i="5"/>
  <c r="J12" i="5" s="1"/>
  <c r="I11" i="5"/>
  <c r="E11" i="5"/>
  <c r="J11" i="5" s="1"/>
  <c r="J24" i="6" l="1"/>
  <c r="J26" i="6"/>
  <c r="J30" i="5"/>
  <c r="J11" i="6"/>
  <c r="J15" i="6"/>
  <c r="J17" i="6"/>
  <c r="J19" i="6"/>
  <c r="J21" i="6"/>
  <c r="J31" i="6"/>
  <c r="J28" i="6"/>
  <c r="J12" i="6"/>
  <c r="J14" i="6"/>
  <c r="J16" i="6"/>
  <c r="J18" i="6"/>
  <c r="J20" i="6"/>
  <c r="J22" i="6"/>
  <c r="J30" i="6"/>
  <c r="J13" i="6"/>
  <c r="J23" i="6"/>
  <c r="J29" i="6"/>
</calcChain>
</file>

<file path=xl/comments1.xml><?xml version="1.0" encoding="utf-8"?>
<comments xmlns="http://schemas.openxmlformats.org/spreadsheetml/2006/main">
  <authors>
    <author>Laura Schneider</author>
  </authors>
  <commentList>
    <comment ref="D20" authorId="0">
      <text>
        <r>
          <rPr>
            <b/>
            <sz val="9"/>
            <color indexed="81"/>
            <rFont val="Tahoma"/>
            <family val="2"/>
          </rPr>
          <t>Laura Schneider:</t>
        </r>
        <r>
          <rPr>
            <sz val="9"/>
            <color indexed="81"/>
            <rFont val="Tahoma"/>
            <family val="2"/>
          </rPr>
          <t xml:space="preserve">
http://www.ga.gov.au/minerals/mineral-resources/manganese.html</t>
        </r>
      </text>
    </comment>
    <comment ref="D27" authorId="0">
      <text>
        <r>
          <rPr>
            <b/>
            <sz val="9"/>
            <color indexed="81"/>
            <rFont val="Tahoma"/>
            <family val="2"/>
          </rPr>
          <t>Laura Schneider:</t>
        </r>
        <r>
          <rPr>
            <sz val="9"/>
            <color indexed="81"/>
            <rFont val="Tahoma"/>
            <family val="2"/>
          </rPr>
          <t xml:space="preserve">
http://pubs.usgs.gov/of/2003/of03-019/of03-019.pdf</t>
        </r>
      </text>
    </comment>
  </commentList>
</comments>
</file>

<file path=xl/comments2.xml><?xml version="1.0" encoding="utf-8"?>
<comments xmlns="http://schemas.openxmlformats.org/spreadsheetml/2006/main">
  <authors>
    <author>Laura Schneider</author>
  </authors>
  <commentList>
    <comment ref="D20" authorId="0">
      <text>
        <r>
          <rPr>
            <b/>
            <sz val="9"/>
            <color indexed="81"/>
            <rFont val="Tahoma"/>
            <family val="2"/>
          </rPr>
          <t>Laura Schneider:</t>
        </r>
        <r>
          <rPr>
            <sz val="9"/>
            <color indexed="81"/>
            <rFont val="Tahoma"/>
            <family val="2"/>
          </rPr>
          <t xml:space="preserve">
http://www.ga.gov.au/minerals/mineral-resources/manganese.html</t>
        </r>
      </text>
    </comment>
    <comment ref="D27" authorId="0">
      <text>
        <r>
          <rPr>
            <b/>
            <sz val="9"/>
            <color indexed="81"/>
            <rFont val="Tahoma"/>
            <family val="2"/>
          </rPr>
          <t>Laura Schneider:</t>
        </r>
        <r>
          <rPr>
            <sz val="9"/>
            <color indexed="81"/>
            <rFont val="Tahoma"/>
            <family val="2"/>
          </rPr>
          <t xml:space="preserve">
http://pubs.usgs.gov/of/2003/of03-019/of03-019.pdf</t>
        </r>
      </text>
    </comment>
  </commentList>
</comments>
</file>

<file path=xl/sharedStrings.xml><?xml version="1.0" encoding="utf-8"?>
<sst xmlns="http://schemas.openxmlformats.org/spreadsheetml/2006/main" count="113" uniqueCount="62">
  <si>
    <t>Raw material</t>
  </si>
  <si>
    <t xml:space="preserve"> Extraction rate [t/a]</t>
  </si>
  <si>
    <t>Resource [t]</t>
  </si>
  <si>
    <t>Anthropogenic stock [t]</t>
  </si>
  <si>
    <t>ADPresources [kg Sb-e./kg]</t>
  </si>
  <si>
    <t>AADP [kg Sb-e./kg]</t>
  </si>
  <si>
    <t>Al</t>
  </si>
  <si>
    <t>Cd</t>
  </si>
  <si>
    <t>Co</t>
  </si>
  <si>
    <t>Cu</t>
  </si>
  <si>
    <t>Fe</t>
  </si>
  <si>
    <t>Hg</t>
  </si>
  <si>
    <t>Ni</t>
  </si>
  <si>
    <t>Pb</t>
  </si>
  <si>
    <t>Sb</t>
  </si>
  <si>
    <t>Zn</t>
  </si>
  <si>
    <t>ADPultimate reserves [kg Sb-e./kg]</t>
  </si>
  <si>
    <t>Global land-based resources</t>
  </si>
  <si>
    <t>Dissipation factor</t>
  </si>
  <si>
    <t>Anthropogenic stock [t] - cumulated extraction (1900-2011)</t>
  </si>
  <si>
    <t>Cadmium</t>
  </si>
  <si>
    <t>Quelle: van Oers et al. (2002)</t>
  </si>
  <si>
    <t>References</t>
  </si>
  <si>
    <t>USGS (2013). Mineral Commodity Summareis</t>
  </si>
  <si>
    <t>Assumptions</t>
  </si>
  <si>
    <t>Zn:Cd resources = between 200:1 and 400:1 (USGS 2013)</t>
  </si>
  <si>
    <t>Mn</t>
  </si>
  <si>
    <t>Mo</t>
  </si>
  <si>
    <t>PGM</t>
  </si>
  <si>
    <t>No distinction between individual PGMs due to data constraints</t>
  </si>
  <si>
    <t>Be</t>
  </si>
  <si>
    <t>Cr</t>
  </si>
  <si>
    <t>Li</t>
  </si>
  <si>
    <t>Re</t>
  </si>
  <si>
    <t>S</t>
  </si>
  <si>
    <t>Tl</t>
  </si>
  <si>
    <t>Titanium</t>
  </si>
  <si>
    <t>World resources of anatase, ilmenite, and rutile total more than 2 billion tons.</t>
  </si>
  <si>
    <t>Ti</t>
  </si>
  <si>
    <t>V</t>
  </si>
  <si>
    <t>Vanadium</t>
  </si>
  <si>
    <t>World resource of vanacium exceed 63 million tons.</t>
  </si>
  <si>
    <t>Overview</t>
  </si>
  <si>
    <t>Overview excluding Re</t>
  </si>
  <si>
    <t>Overview excluding Re, Be, PGM</t>
  </si>
  <si>
    <r>
      <t>When addressing resource consumption in life cycle assessment (LCA), current characterisation models for depletion of abiotic resources provide characterisation factors based on (surplus) energy,  exergy, or extraction</t>
    </r>
    <r>
      <rPr>
        <sz val="10"/>
        <color rgb="FF131313"/>
        <rFont val="Arial"/>
        <family val="2"/>
      </rPr>
      <t>–</t>
    </r>
    <r>
      <rPr>
        <sz val="10"/>
        <color rgb="FF131313"/>
        <rFont val="AdvTT3713a231"/>
      </rPr>
      <t xml:space="preserve">reserve ratios. However, all indicators presently available share a shortcoming as they neglect the fact that large amounts of raw materials can be stored in material cycles within the technosphere. These </t>
    </r>
    <r>
      <rPr>
        <sz val="10"/>
        <color rgb="FF131313"/>
        <rFont val="Arial"/>
        <family val="2"/>
      </rPr>
      <t>“</t>
    </r>
    <r>
      <rPr>
        <sz val="10"/>
        <color rgb="FF131313"/>
        <rFont val="AdvTT3713a231"/>
      </rPr>
      <t>anthropogenic stocks</t>
    </r>
    <r>
      <rPr>
        <sz val="10"/>
        <color rgb="FF131313"/>
        <rFont val="Arial"/>
        <family val="2"/>
      </rPr>
      <t xml:space="preserve">” </t>
    </r>
    <r>
      <rPr>
        <sz val="10"/>
        <color rgb="FF131313"/>
        <rFont val="AdvTT3713a231"/>
      </rPr>
      <t xml:space="preserve">represent a significant source and can change the material availability significantly. With new characterisation factors, resource consumption in LCAwill be assessed by taking into account anthropogenic material stocks in addition to the lithospheric stocks. With these characterisation factors, the scarcity of resources should be reflected more realistically. </t>
    </r>
    <r>
      <rPr>
        <sz val="10"/>
        <color rgb="FF131313"/>
        <rFont val="Times New Roman"/>
        <family val="1"/>
      </rPr>
      <t xml:space="preserve">Materials and methods </t>
    </r>
    <r>
      <rPr>
        <sz val="10"/>
        <color rgb="FF131313"/>
        <rFont val="AdvTT3713a231"/>
      </rPr>
      <t>This study introduces new characterization factors</t>
    </r>
    <r>
      <rPr>
        <sz val="10"/>
        <color rgb="FF131313"/>
        <rFont val="Arial"/>
        <family val="2"/>
      </rPr>
      <t>—</t>
    </r>
    <r>
      <rPr>
        <sz val="10"/>
        <color rgb="FF131313"/>
        <rFont val="AdvTT3713a231"/>
      </rPr>
      <t>the anthropogenic stock extended abiotic depletion potentials</t>
    </r>
    <r>
      <rPr>
        <sz val="10"/>
        <color rgb="FF131313"/>
        <rFont val="Arial"/>
        <family val="2"/>
      </rPr>
      <t>—</t>
    </r>
    <r>
      <rPr>
        <sz val="10"/>
        <color rgb="FF131313"/>
        <rFont val="AdvTT3713a231"/>
      </rPr>
      <t xml:space="preserve">for the impact category depletion of abiotic resources. The underlying characterisation model is based on the conventional model but substitutes </t>
    </r>
    <r>
      <rPr>
        <sz val="10"/>
        <color rgb="FF131313"/>
        <rFont val="Times New Roman"/>
        <family val="1"/>
      </rPr>
      <t xml:space="preserve">ultimate reserves </t>
    </r>
    <r>
      <rPr>
        <sz val="10"/>
        <color rgb="FF131313"/>
        <rFont val="AdvTT3713a231"/>
      </rPr>
      <t xml:space="preserve">by </t>
    </r>
    <r>
      <rPr>
        <sz val="10"/>
        <color rgb="FF131313"/>
        <rFont val="Times New Roman"/>
        <family val="1"/>
      </rPr>
      <t xml:space="preserve">resources </t>
    </r>
    <r>
      <rPr>
        <sz val="10"/>
        <color rgb="FF131313"/>
        <rFont val="AdvTT3713a231"/>
      </rPr>
      <t>and adds anthropogenic material stocks to the lithospheric stocks</t>
    </r>
  </si>
  <si>
    <t>Datasource:  USGS Mineral Commodity Summaries 2012 --&gt; base year 2011</t>
  </si>
  <si>
    <t xml:space="preserve">Average ADP ultimate reserves is applied (Platinum, Palladium) </t>
  </si>
  <si>
    <t>Titanium mineral concentrates (USGS 2012) are used as basis for calculations</t>
  </si>
  <si>
    <t>Antimony</t>
  </si>
  <si>
    <t>World resources are estimated to be from 4 million to 6 million metric tons (Mt) of contained antimony</t>
  </si>
  <si>
    <t>Dissipation</t>
  </si>
  <si>
    <t>10% for all materials</t>
  </si>
  <si>
    <t>Resources [t]</t>
  </si>
  <si>
    <t>Dissipated stock is the amount of a resource that has been used in the technosphere but has then been turned in a form that makes recovery difficult or impossible.</t>
  </si>
  <si>
    <t>EXAMPLE</t>
  </si>
  <si>
    <r>
      <t>When addressing resource consumption in life cycle assessment (LCA), current characterisation models for depletion of abiotic resources provide characterisation factors based on (surplus) energy,  exergy, or extraction</t>
    </r>
    <r>
      <rPr>
        <sz val="11"/>
        <color rgb="FF131313"/>
        <rFont val="Arial"/>
        <family val="2"/>
      </rPr>
      <t>–</t>
    </r>
    <r>
      <rPr>
        <sz val="11"/>
        <color rgb="FF131313"/>
        <rFont val="AdvTT3713a231"/>
      </rPr>
      <t xml:space="preserve">reserve ratios. However, all indicators presently available share a shortcoming as they neglect the fact that large amounts of raw materials can be stored in material cycles within the technosphere. These </t>
    </r>
    <r>
      <rPr>
        <sz val="11"/>
        <color rgb="FF131313"/>
        <rFont val="Arial"/>
        <family val="2"/>
      </rPr>
      <t>“</t>
    </r>
    <r>
      <rPr>
        <sz val="11"/>
        <color rgb="FF131313"/>
        <rFont val="AdvTT3713a231"/>
      </rPr>
      <t>anthropogenic stocks</t>
    </r>
    <r>
      <rPr>
        <sz val="11"/>
        <color rgb="FF131313"/>
        <rFont val="Arial"/>
        <family val="2"/>
      </rPr>
      <t xml:space="preserve">” </t>
    </r>
    <r>
      <rPr>
        <sz val="11"/>
        <color rgb="FF131313"/>
        <rFont val="AdvTT3713a231"/>
      </rPr>
      <t xml:space="preserve">represent a significant source and can change the material availability significantly. With new characterisation factors, resource consumption in LCAwill be assessed by taking into account anthropogenic material stocks in addition to the lithospheric stocks. With these characterisation factors, the scarcity of resources should be reflected more realistically. </t>
    </r>
    <r>
      <rPr>
        <sz val="11"/>
        <color rgb="FF131313"/>
        <rFont val="Times New Roman"/>
        <family val="1"/>
      </rPr>
      <t xml:space="preserve">Materials and methods </t>
    </r>
    <r>
      <rPr>
        <sz val="11"/>
        <color rgb="FF131313"/>
        <rFont val="AdvTT3713a231"/>
      </rPr>
      <t>This study introduces new characterization factors</t>
    </r>
    <r>
      <rPr>
        <sz val="11"/>
        <color rgb="FF131313"/>
        <rFont val="Arial"/>
        <family val="2"/>
      </rPr>
      <t>—</t>
    </r>
    <r>
      <rPr>
        <sz val="11"/>
        <color rgb="FF131313"/>
        <rFont val="AdvTT3713a231"/>
      </rPr>
      <t>the anthropogenic stock extended abiotic depletion potentials</t>
    </r>
    <r>
      <rPr>
        <sz val="11"/>
        <color rgb="FF131313"/>
        <rFont val="Arial"/>
        <family val="2"/>
      </rPr>
      <t>—</t>
    </r>
    <r>
      <rPr>
        <sz val="11"/>
        <color rgb="FF131313"/>
        <rFont val="AdvTT3713a231"/>
      </rPr>
      <t xml:space="preserve">for the impact category depletion of abiotic resources. The underlying characterisation model is based on the conventional model but substitutes </t>
    </r>
    <r>
      <rPr>
        <sz val="11"/>
        <color rgb="FF131313"/>
        <rFont val="Times New Roman"/>
        <family val="1"/>
      </rPr>
      <t xml:space="preserve">ultimate reserves </t>
    </r>
    <r>
      <rPr>
        <sz val="11"/>
        <color rgb="FF131313"/>
        <rFont val="AdvTT3713a231"/>
      </rPr>
      <t xml:space="preserve">by </t>
    </r>
    <r>
      <rPr>
        <sz val="11"/>
        <color rgb="FF131313"/>
        <rFont val="Times New Roman"/>
        <family val="1"/>
      </rPr>
      <t xml:space="preserve">resources </t>
    </r>
    <r>
      <rPr>
        <sz val="11"/>
        <color rgb="FF131313"/>
        <rFont val="AdvTT3713a231"/>
      </rPr>
      <t>and adds anthropogenic material stocks to the lithospheric stocks</t>
    </r>
  </si>
  <si>
    <t>Dissipation factor * (default factor of 0,8, implying 20% dissipation)</t>
  </si>
  <si>
    <t>*Dissipated stock is the amount of a resource that has been used in the technosphere but has then been turned in a form that makes recovery difficult or impossible.</t>
  </si>
  <si>
    <t>van Oers et al. (2002): Abiotic ressource depletion in LCA Improving characterisation factors for abiotic resource depletion as recommended in the Dutch LCA Handbook</t>
  </si>
  <si>
    <t>Guinée JB (1995) Development of a methodology for the environmental life-cycle assessment of products. Leiden University, Leiden</t>
  </si>
  <si>
    <t>Guinée J, Heijungs R (1995) A proposal for the definition of resource equivalency factors for use in product LCA. Environmental Toxicology and Chemistry 14 (5):917-925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</si>
</sst>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sz val="9"/>
      <color indexed="81"/>
      <name val="Tahoma"/>
      <family val="2"/>
    </font>
    <font>
      <b/>
      <sz val="9"/>
      <color indexed="81"/>
      <name val="Tahoma"/>
      <family val="2"/>
    </font>
    <font>
      <sz val="10"/>
      <color rgb="FF131313"/>
      <name val="AdvTT3713a231"/>
    </font>
    <font>
      <sz val="10"/>
      <color rgb="FF131313"/>
      <name val="Arial"/>
      <family val="2"/>
    </font>
    <font>
      <sz val="10"/>
      <color rgb="FF131313"/>
      <name val="Times New Roman"/>
      <family val="1"/>
    </font>
    <font>
      <sz val="10"/>
      <color theme="1"/>
      <name val="Times New Roman"/>
      <family val="1"/>
    </font>
    <font>
      <b/>
      <sz val="11"/>
      <color rgb="FFFF0000"/>
      <name val="Calibri"/>
      <family val="2"/>
      <scheme val="minor"/>
    </font>
    <font>
      <sz val="11"/>
      <color rgb="FF131313"/>
      <name val="AdvTT3713a231"/>
    </font>
    <font>
      <sz val="11"/>
      <color rgb="FF131313"/>
      <name val="Arial"/>
      <family val="2"/>
    </font>
    <font>
      <sz val="11"/>
      <color rgb="FF131313"/>
      <name val="Times New Roman"/>
      <family val="1"/>
    </font>
    <font>
      <sz val="11"/>
      <color theme="1"/>
      <name val="Calibri"/>
      <family val="2"/>
    </font>
  </fonts>
  <fills count="6">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FFCCFF"/>
        <bgColor indexed="64"/>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0" applyNumberFormat="0" applyBorder="0" applyAlignment="0" applyProtection="0"/>
    <xf numFmtId="0" fontId="4" fillId="0" borderId="0"/>
    <xf numFmtId="9" fontId="4" fillId="0" borderId="0" applyFont="0" applyFill="0" applyBorder="0" applyAlignment="0" applyProtection="0"/>
  </cellStyleXfs>
  <cellXfs count="74">
    <xf numFmtId="0" fontId="0" fillId="0" borderId="0" xfId="0"/>
    <xf numFmtId="11" fontId="0" fillId="0" borderId="0" xfId="0" applyNumberFormat="1"/>
    <xf numFmtId="0" fontId="0" fillId="0" borderId="0" xfId="0" applyAlignment="1">
      <alignment wrapText="1"/>
    </xf>
    <xf numFmtId="0" fontId="0" fillId="3" borderId="1" xfId="0" applyFill="1" applyBorder="1" applyAlignment="1">
      <alignment wrapText="1"/>
    </xf>
    <xf numFmtId="0" fontId="0" fillId="0" borderId="1" xfId="0" applyBorder="1" applyAlignment="1">
      <alignment wrapText="1"/>
    </xf>
    <xf numFmtId="0" fontId="1" fillId="0" borderId="0" xfId="1" applyFill="1"/>
    <xf numFmtId="11" fontId="0" fillId="0" borderId="0" xfId="0" applyNumberFormat="1" applyFill="1"/>
    <xf numFmtId="0" fontId="0" fillId="0" borderId="0" xfId="0" applyFill="1"/>
    <xf numFmtId="11" fontId="5" fillId="0" borderId="0" xfId="1" applyNumberFormat="1" applyFont="1" applyFill="1"/>
    <xf numFmtId="11" fontId="5" fillId="0" borderId="0" xfId="0" applyNumberFormat="1" applyFont="1"/>
    <xf numFmtId="11" fontId="5" fillId="0" borderId="0" xfId="0" applyNumberFormat="1" applyFont="1" applyFill="1"/>
    <xf numFmtId="0" fontId="5" fillId="3" borderId="1" xfId="1" applyFont="1" applyFill="1" applyBorder="1" applyAlignment="1">
      <alignment wrapText="1"/>
    </xf>
    <xf numFmtId="11" fontId="0" fillId="0" borderId="1" xfId="0" applyNumberFormat="1" applyBorder="1" applyAlignment="1">
      <alignment wrapText="1"/>
    </xf>
    <xf numFmtId="11" fontId="0" fillId="3" borderId="1" xfId="0" applyNumberFormat="1" applyFill="1" applyBorder="1" applyAlignment="1">
      <alignment wrapText="1"/>
    </xf>
    <xf numFmtId="0" fontId="5" fillId="0" borderId="0" xfId="0" applyFont="1" applyFill="1"/>
    <xf numFmtId="0" fontId="0" fillId="0" borderId="3" xfId="0" applyBorder="1" applyAlignment="1">
      <alignment wrapText="1"/>
    </xf>
    <xf numFmtId="11" fontId="0" fillId="4" borderId="4" xfId="0" applyNumberFormat="1" applyFill="1" applyBorder="1"/>
    <xf numFmtId="0" fontId="8" fillId="0" borderId="0" xfId="0" applyFont="1" applyAlignment="1">
      <alignment horizontal="center" wrapText="1"/>
    </xf>
    <xf numFmtId="11" fontId="0" fillId="4" borderId="8" xfId="0" applyNumberFormat="1" applyFill="1" applyBorder="1"/>
    <xf numFmtId="11" fontId="0" fillId="4" borderId="10" xfId="0" applyNumberFormat="1" applyFill="1" applyBorder="1"/>
    <xf numFmtId="0" fontId="0" fillId="3" borderId="12" xfId="0" applyFill="1" applyBorder="1" applyAlignment="1">
      <alignment wrapText="1"/>
    </xf>
    <xf numFmtId="0" fontId="0" fillId="3" borderId="8" xfId="0" applyFill="1" applyBorder="1" applyAlignment="1">
      <alignment wrapText="1"/>
    </xf>
    <xf numFmtId="0" fontId="0" fillId="0" borderId="8" xfId="0" applyFill="1" applyBorder="1" applyAlignment="1">
      <alignment wrapText="1"/>
    </xf>
    <xf numFmtId="11" fontId="0" fillId="0" borderId="8" xfId="0" applyNumberFormat="1" applyFill="1" applyBorder="1"/>
    <xf numFmtId="11" fontId="0" fillId="0" borderId="0" xfId="0" applyNumberFormat="1"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0" xfId="0" applyFill="1" applyBorder="1"/>
    <xf numFmtId="0" fontId="0" fillId="3" borderId="9" xfId="0" applyFill="1" applyBorder="1"/>
    <xf numFmtId="0" fontId="0" fillId="3" borderId="10" xfId="0" applyFill="1" applyBorder="1"/>
    <xf numFmtId="0" fontId="0" fillId="3" borderId="11" xfId="0" applyFill="1" applyBorder="1"/>
    <xf numFmtId="0" fontId="0" fillId="3" borderId="2" xfId="0" applyFill="1" applyBorder="1"/>
    <xf numFmtId="0" fontId="0" fillId="3" borderId="0" xfId="0" applyFill="1" applyBorder="1" applyAlignment="1">
      <alignment wrapText="1"/>
    </xf>
    <xf numFmtId="0" fontId="0" fillId="3" borderId="9" xfId="0" applyFill="1" applyBorder="1" applyAlignment="1">
      <alignment wrapText="1"/>
    </xf>
    <xf numFmtId="0" fontId="0" fillId="5" borderId="16" xfId="0" applyFill="1" applyBorder="1"/>
    <xf numFmtId="0" fontId="0" fillId="5" borderId="18" xfId="0" applyFill="1" applyBorder="1"/>
    <xf numFmtId="0" fontId="3" fillId="3" borderId="5" xfId="0" applyFont="1" applyFill="1" applyBorder="1"/>
    <xf numFmtId="0" fontId="12" fillId="0" borderId="0" xfId="0" applyFont="1"/>
    <xf numFmtId="0" fontId="2" fillId="0" borderId="0" xfId="0" applyFont="1"/>
    <xf numFmtId="0" fontId="0" fillId="5" borderId="16" xfId="0" applyFill="1" applyBorder="1" applyAlignment="1">
      <alignment wrapText="1"/>
    </xf>
    <xf numFmtId="0" fontId="0" fillId="5" borderId="18" xfId="0" applyFill="1" applyBorder="1" applyAlignment="1">
      <alignment wrapText="1"/>
    </xf>
    <xf numFmtId="11" fontId="0" fillId="3" borderId="21" xfId="0" applyNumberFormat="1" applyFill="1" applyBorder="1" applyAlignment="1">
      <alignment wrapText="1"/>
    </xf>
    <xf numFmtId="0" fontId="0" fillId="3" borderId="21" xfId="0" applyFill="1" applyBorder="1" applyAlignment="1">
      <alignment wrapText="1"/>
    </xf>
    <xf numFmtId="11" fontId="5" fillId="0" borderId="0" xfId="0" applyNumberFormat="1" applyFont="1" applyFill="1" applyBorder="1"/>
    <xf numFmtId="11" fontId="5" fillId="0" borderId="0" xfId="1" applyNumberFormat="1" applyFont="1" applyFill="1" applyBorder="1"/>
    <xf numFmtId="0" fontId="16" fillId="0" borderId="0" xfId="0" applyFont="1" applyFill="1" applyAlignment="1">
      <alignment vertical="center"/>
    </xf>
    <xf numFmtId="0" fontId="5" fillId="5" borderId="1" xfId="0" applyFont="1" applyFill="1" applyBorder="1" applyAlignment="1">
      <alignment horizontal="left" wrapText="1"/>
    </xf>
    <xf numFmtId="0" fontId="5" fillId="5" borderId="17" xfId="0" applyFont="1" applyFill="1" applyBorder="1" applyAlignment="1">
      <alignment horizontal="left" wrapText="1"/>
    </xf>
    <xf numFmtId="0" fontId="0" fillId="5" borderId="1" xfId="0" applyFill="1" applyBorder="1" applyAlignment="1">
      <alignment horizontal="left" wrapText="1"/>
    </xf>
    <xf numFmtId="0" fontId="0" fillId="5" borderId="17" xfId="0" applyFill="1" applyBorder="1" applyAlignment="1">
      <alignment horizontal="left" wrapText="1"/>
    </xf>
    <xf numFmtId="0" fontId="0" fillId="5" borderId="19" xfId="0" applyFill="1" applyBorder="1" applyAlignment="1">
      <alignment horizontal="left" wrapText="1"/>
    </xf>
    <xf numFmtId="0" fontId="0" fillId="5" borderId="20" xfId="0" applyFill="1" applyBorder="1" applyAlignment="1">
      <alignment horizontal="left" wrapText="1"/>
    </xf>
    <xf numFmtId="0" fontId="8" fillId="0" borderId="0" xfId="0" applyFont="1" applyAlignment="1">
      <alignment horizontal="left" wrapText="1"/>
    </xf>
    <xf numFmtId="0" fontId="3" fillId="5" borderId="13" xfId="0" applyFont="1" applyFill="1" applyBorder="1" applyAlignment="1">
      <alignment horizontal="left" wrapText="1"/>
    </xf>
    <xf numFmtId="0" fontId="3" fillId="5" borderId="14" xfId="0" applyFont="1" applyFill="1" applyBorder="1" applyAlignment="1">
      <alignment horizontal="left" wrapText="1"/>
    </xf>
    <xf numFmtId="0" fontId="3" fillId="5" borderId="15" xfId="0" applyFont="1" applyFill="1" applyBorder="1" applyAlignment="1">
      <alignment horizontal="left" wrapText="1"/>
    </xf>
    <xf numFmtId="0" fontId="0" fillId="0" borderId="0" xfId="0" applyAlignment="1">
      <alignment horizontal="left" wrapText="1"/>
    </xf>
    <xf numFmtId="0" fontId="0" fillId="0" borderId="0" xfId="0" applyAlignment="1">
      <alignment horizontal="center" wrapText="1"/>
    </xf>
    <xf numFmtId="0" fontId="11" fillId="0" borderId="0" xfId="0" applyFont="1" applyAlignment="1">
      <alignment horizontal="left" vertical="center"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7" xfId="0" applyFont="1" applyBorder="1" applyAlignment="1">
      <alignment horizontal="left" wrapText="1"/>
    </xf>
    <xf numFmtId="0" fontId="13" fillId="0" borderId="8" xfId="0" applyFont="1" applyBorder="1" applyAlignment="1">
      <alignment horizontal="left" wrapText="1"/>
    </xf>
    <xf numFmtId="0" fontId="13" fillId="0" borderId="0" xfId="0" applyFont="1" applyBorder="1" applyAlignment="1">
      <alignment horizontal="left" wrapText="1"/>
    </xf>
    <xf numFmtId="0" fontId="13" fillId="0" borderId="9" xfId="0" applyFont="1" applyBorder="1" applyAlignment="1">
      <alignment horizontal="left" wrapText="1"/>
    </xf>
    <xf numFmtId="0" fontId="13" fillId="0" borderId="10" xfId="0" applyFont="1" applyBorder="1" applyAlignment="1">
      <alignment horizontal="left" wrapText="1"/>
    </xf>
    <xf numFmtId="0" fontId="13" fillId="0" borderId="11" xfId="0" applyFont="1" applyBorder="1" applyAlignment="1">
      <alignment horizontal="left" wrapText="1"/>
    </xf>
    <xf numFmtId="0" fontId="13" fillId="0" borderId="2" xfId="0" applyFont="1" applyBorder="1" applyAlignment="1">
      <alignment horizontal="left" wrapText="1"/>
    </xf>
    <xf numFmtId="0" fontId="0" fillId="5" borderId="13" xfId="0" applyFill="1" applyBorder="1" applyAlignment="1">
      <alignment horizontal="left"/>
    </xf>
    <xf numFmtId="0" fontId="0" fillId="5" borderId="14" xfId="0" applyFill="1" applyBorder="1" applyAlignment="1">
      <alignment horizontal="left"/>
    </xf>
    <xf numFmtId="0" fontId="0" fillId="5" borderId="15" xfId="0" applyFill="1" applyBorder="1" applyAlignment="1">
      <alignment horizontal="left"/>
    </xf>
    <xf numFmtId="0" fontId="16" fillId="0" borderId="0" xfId="0" applyFont="1" applyFill="1" applyAlignment="1">
      <alignment horizontal="center" vertical="center" wrapText="1"/>
    </xf>
  </cellXfs>
  <cellStyles count="4">
    <cellStyle name="Gut" xfId="1" builtinId="26"/>
    <cellStyle name="Prozent 2" xfId="3"/>
    <cellStyle name="Standard" xfId="0" builtinId="0"/>
    <cellStyle name="Standard 2" xfId="2"/>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AADP_21!$B$11</c:f>
              <c:strCache>
                <c:ptCount val="1"/>
                <c:pt idx="0">
                  <c:v>Al</c:v>
                </c:pt>
              </c:strCache>
            </c:strRef>
          </c:tx>
          <c:invertIfNegative val="0"/>
          <c:cat>
            <c:strRef>
              <c:f>AADP_21!$H$10:$J$10</c:f>
              <c:strCache>
                <c:ptCount val="3"/>
                <c:pt idx="0">
                  <c:v>ADPultimate reserves [kg Sb-e./kg]</c:v>
                </c:pt>
                <c:pt idx="1">
                  <c:v>ADPresources [kg Sb-e./kg]</c:v>
                </c:pt>
                <c:pt idx="2">
                  <c:v>AADP [kg Sb-e./kg]</c:v>
                </c:pt>
              </c:strCache>
            </c:strRef>
          </c:cat>
          <c:val>
            <c:numRef>
              <c:f>AADP_21!$H$11:$J$11</c:f>
              <c:numCache>
                <c:formatCode>0.00E+00</c:formatCode>
                <c:ptCount val="3"/>
                <c:pt idx="0">
                  <c:v>1.09E-9</c:v>
                </c:pt>
                <c:pt idx="1">
                  <c:v>1.1086142322097381E-6</c:v>
                </c:pt>
                <c:pt idx="2">
                  <c:v>4.4607643204253671E-6</c:v>
                </c:pt>
              </c:numCache>
            </c:numRef>
          </c:val>
        </c:ser>
        <c:ser>
          <c:idx val="1"/>
          <c:order val="1"/>
          <c:tx>
            <c:strRef>
              <c:f>AADP_21!$B$12</c:f>
              <c:strCache>
                <c:ptCount val="1"/>
                <c:pt idx="0">
                  <c:v>Be</c:v>
                </c:pt>
              </c:strCache>
            </c:strRef>
          </c:tx>
          <c:invertIfNegative val="0"/>
          <c:dLbls>
            <c:showLegendKey val="0"/>
            <c:showVal val="0"/>
            <c:showCatName val="0"/>
            <c:showSerName val="1"/>
            <c:showPercent val="0"/>
            <c:showBubbleSize val="0"/>
            <c:showLeaderLines val="0"/>
          </c:dLbls>
          <c:cat>
            <c:strRef>
              <c:f>AADP_21!$H$10:$J$10</c:f>
              <c:strCache>
                <c:ptCount val="3"/>
                <c:pt idx="0">
                  <c:v>ADPultimate reserves [kg Sb-e./kg]</c:v>
                </c:pt>
                <c:pt idx="1">
                  <c:v>ADPresources [kg Sb-e./kg]</c:v>
                </c:pt>
                <c:pt idx="2">
                  <c:v>AADP [kg Sb-e./kg]</c:v>
                </c:pt>
              </c:strCache>
            </c:strRef>
          </c:cat>
          <c:val>
            <c:numRef>
              <c:f>AADP_21!$H$12:$J$12</c:f>
              <c:numCache>
                <c:formatCode>0.00E+00</c:formatCode>
                <c:ptCount val="3"/>
                <c:pt idx="0">
                  <c:v>1.26E-5</c:v>
                </c:pt>
                <c:pt idx="1">
                  <c:v>5.7057584269662929</c:v>
                </c:pt>
                <c:pt idx="2">
                  <c:v>17.216255315875181</c:v>
                </c:pt>
              </c:numCache>
            </c:numRef>
          </c:val>
        </c:ser>
        <c:ser>
          <c:idx val="2"/>
          <c:order val="2"/>
          <c:tx>
            <c:strRef>
              <c:f>AADP_21!$B$13</c:f>
              <c:strCache>
                <c:ptCount val="1"/>
                <c:pt idx="0">
                  <c:v>Cd</c:v>
                </c:pt>
              </c:strCache>
            </c:strRef>
          </c:tx>
          <c:invertIfNegative val="0"/>
          <c:cat>
            <c:strRef>
              <c:f>AADP_21!$H$10:$J$10</c:f>
              <c:strCache>
                <c:ptCount val="3"/>
                <c:pt idx="0">
                  <c:v>ADPultimate reserves [kg Sb-e./kg]</c:v>
                </c:pt>
                <c:pt idx="1">
                  <c:v>ADPresources [kg Sb-e./kg]</c:v>
                </c:pt>
                <c:pt idx="2">
                  <c:v>AADP [kg Sb-e./kg]</c:v>
                </c:pt>
              </c:strCache>
            </c:strRef>
          </c:cat>
          <c:val>
            <c:numRef>
              <c:f>AADP_21!$H$13:$J$13</c:f>
              <c:numCache>
                <c:formatCode>0.00E+00</c:formatCode>
                <c:ptCount val="3"/>
                <c:pt idx="0">
                  <c:v>0.157</c:v>
                </c:pt>
                <c:pt idx="1">
                  <c:v>8.6610486891385785E-2</c:v>
                </c:pt>
                <c:pt idx="2">
                  <c:v>0.27230564129123969</c:v>
                </c:pt>
              </c:numCache>
            </c:numRef>
          </c:val>
        </c:ser>
        <c:ser>
          <c:idx val="3"/>
          <c:order val="3"/>
          <c:tx>
            <c:strRef>
              <c:f>AADP_21!$B$14</c:f>
              <c:strCache>
                <c:ptCount val="1"/>
                <c:pt idx="0">
                  <c:v>Co</c:v>
                </c:pt>
              </c:strCache>
            </c:strRef>
          </c:tx>
          <c:invertIfNegative val="0"/>
          <c:cat>
            <c:strRef>
              <c:f>AADP_21!$H$10:$J$10</c:f>
              <c:strCache>
                <c:ptCount val="3"/>
                <c:pt idx="0">
                  <c:v>ADPultimate reserves [kg Sb-e./kg]</c:v>
                </c:pt>
                <c:pt idx="1">
                  <c:v>ADPresources [kg Sb-e./kg]</c:v>
                </c:pt>
                <c:pt idx="2">
                  <c:v>AADP [kg Sb-e./kg]</c:v>
                </c:pt>
              </c:strCache>
            </c:strRef>
          </c:cat>
          <c:val>
            <c:numRef>
              <c:f>AADP_21!$H$14:$J$14</c:f>
              <c:numCache>
                <c:formatCode>0.00E+00</c:formatCode>
                <c:ptCount val="3"/>
                <c:pt idx="0">
                  <c:v>1.5699999999999999E-5</c:v>
                </c:pt>
                <c:pt idx="1">
                  <c:v>6.8039950062421986E-2</c:v>
                </c:pt>
                <c:pt idx="2">
                  <c:v>0.22732077349503854</c:v>
                </c:pt>
              </c:numCache>
            </c:numRef>
          </c:val>
        </c:ser>
        <c:ser>
          <c:idx val="4"/>
          <c:order val="4"/>
          <c:tx>
            <c:strRef>
              <c:f>AADP_21!$B$15</c:f>
              <c:strCache>
                <c:ptCount val="1"/>
                <c:pt idx="0">
                  <c:v>Cr</c:v>
                </c:pt>
              </c:strCache>
            </c:strRef>
          </c:tx>
          <c:invertIfNegative val="0"/>
          <c:cat>
            <c:strRef>
              <c:f>AADP_21!$H$10:$J$10</c:f>
              <c:strCache>
                <c:ptCount val="3"/>
                <c:pt idx="0">
                  <c:v>ADPultimate reserves [kg Sb-e./kg]</c:v>
                </c:pt>
                <c:pt idx="1">
                  <c:v>ADPresources [kg Sb-e./kg]</c:v>
                </c:pt>
                <c:pt idx="2">
                  <c:v>AADP [kg Sb-e./kg]</c:v>
                </c:pt>
              </c:strCache>
            </c:strRef>
          </c:cat>
          <c:val>
            <c:numRef>
              <c:f>AADP_21!$H$15:$J$15</c:f>
              <c:numCache>
                <c:formatCode>0.00E+00</c:formatCode>
                <c:ptCount val="3"/>
                <c:pt idx="0">
                  <c:v>4.4299999999999998E-4</c:v>
                </c:pt>
                <c:pt idx="1">
                  <c:v>2.2725499375780277E-5</c:v>
                </c:pt>
                <c:pt idx="2">
                  <c:v>9.0983826671289561E-5</c:v>
                </c:pt>
              </c:numCache>
            </c:numRef>
          </c:val>
        </c:ser>
        <c:ser>
          <c:idx val="5"/>
          <c:order val="5"/>
          <c:tx>
            <c:strRef>
              <c:f>AADP_21!$B$16</c:f>
              <c:strCache>
                <c:ptCount val="1"/>
                <c:pt idx="0">
                  <c:v>Cu</c:v>
                </c:pt>
              </c:strCache>
            </c:strRef>
          </c:tx>
          <c:invertIfNegative val="0"/>
          <c:cat>
            <c:strRef>
              <c:f>AADP_21!$H$10:$J$10</c:f>
              <c:strCache>
                <c:ptCount val="3"/>
                <c:pt idx="0">
                  <c:v>ADPultimate reserves [kg Sb-e./kg]</c:v>
                </c:pt>
                <c:pt idx="1">
                  <c:v>ADPresources [kg Sb-e./kg]</c:v>
                </c:pt>
                <c:pt idx="2">
                  <c:v>AADP [kg Sb-e./kg]</c:v>
                </c:pt>
              </c:strCache>
            </c:strRef>
          </c:cat>
          <c:val>
            <c:numRef>
              <c:f>AADP_21!$H$16:$J$16</c:f>
              <c:numCache>
                <c:formatCode>0.00E+00</c:formatCode>
                <c:ptCount val="3"/>
                <c:pt idx="0">
                  <c:v>1.3699999999999999E-3</c:v>
                </c:pt>
                <c:pt idx="1">
                  <c:v>2.512484394506867E-4</c:v>
                </c:pt>
                <c:pt idx="2">
                  <c:v>7.8153645079464141E-4</c:v>
                </c:pt>
              </c:numCache>
            </c:numRef>
          </c:val>
        </c:ser>
        <c:ser>
          <c:idx val="6"/>
          <c:order val="6"/>
          <c:tx>
            <c:strRef>
              <c:f>AADP_21!$B$17</c:f>
              <c:strCache>
                <c:ptCount val="1"/>
                <c:pt idx="0">
                  <c:v>Fe</c:v>
                </c:pt>
              </c:strCache>
            </c:strRef>
          </c:tx>
          <c:invertIfNegative val="0"/>
          <c:cat>
            <c:strRef>
              <c:f>AADP_21!$H$10:$J$10</c:f>
              <c:strCache>
                <c:ptCount val="3"/>
                <c:pt idx="0">
                  <c:v>ADPultimate reserves [kg Sb-e./kg]</c:v>
                </c:pt>
                <c:pt idx="1">
                  <c:v>ADPresources [kg Sb-e./kg]</c:v>
                </c:pt>
                <c:pt idx="2">
                  <c:v>AADP [kg Sb-e./kg]</c:v>
                </c:pt>
              </c:strCache>
            </c:strRef>
          </c:cat>
          <c:val>
            <c:numRef>
              <c:f>AADP_21!$H$17:$J$17</c:f>
              <c:numCache>
                <c:formatCode>0.00E+00</c:formatCode>
                <c:ptCount val="3"/>
                <c:pt idx="0">
                  <c:v>5.2399999999999999E-8</c:v>
                </c:pt>
                <c:pt idx="1">
                  <c:v>6.4518960674157308E-7</c:v>
                </c:pt>
                <c:pt idx="2">
                  <c:v>2.3491464685903647E-6</c:v>
                </c:pt>
              </c:numCache>
            </c:numRef>
          </c:val>
        </c:ser>
        <c:ser>
          <c:idx val="7"/>
          <c:order val="7"/>
          <c:tx>
            <c:strRef>
              <c:f>AADP_21!$B$18</c:f>
              <c:strCache>
                <c:ptCount val="1"/>
                <c:pt idx="0">
                  <c:v>Hg</c:v>
                </c:pt>
              </c:strCache>
            </c:strRef>
          </c:tx>
          <c:invertIfNegative val="0"/>
          <c:cat>
            <c:strRef>
              <c:f>AADP_21!$H$10:$J$10</c:f>
              <c:strCache>
                <c:ptCount val="3"/>
                <c:pt idx="0">
                  <c:v>ADPultimate reserves [kg Sb-e./kg]</c:v>
                </c:pt>
                <c:pt idx="1">
                  <c:v>ADPresources [kg Sb-e./kg]</c:v>
                </c:pt>
                <c:pt idx="2">
                  <c:v>AADP [kg Sb-e./kg]</c:v>
                </c:pt>
              </c:strCache>
            </c:strRef>
          </c:cat>
          <c:val>
            <c:numRef>
              <c:f>AADP_21!$H$18:$J$18</c:f>
              <c:numCache>
                <c:formatCode>0.00E+00</c:formatCode>
                <c:ptCount val="3"/>
                <c:pt idx="0">
                  <c:v>9.2200000000000004E-2</c:v>
                </c:pt>
                <c:pt idx="1">
                  <c:v>0.78417602996254698</c:v>
                </c:pt>
                <c:pt idx="2">
                  <c:v>1.0690281886013846</c:v>
                </c:pt>
              </c:numCache>
            </c:numRef>
          </c:val>
        </c:ser>
        <c:ser>
          <c:idx val="8"/>
          <c:order val="8"/>
          <c:tx>
            <c:strRef>
              <c:f>AADP_21!$B$19</c:f>
              <c:strCache>
                <c:ptCount val="1"/>
                <c:pt idx="0">
                  <c:v>Li</c:v>
                </c:pt>
              </c:strCache>
            </c:strRef>
          </c:tx>
          <c:invertIfNegative val="0"/>
          <c:cat>
            <c:strRef>
              <c:f>AADP_21!$H$10:$J$10</c:f>
              <c:strCache>
                <c:ptCount val="3"/>
                <c:pt idx="0">
                  <c:v>ADPultimate reserves [kg Sb-e./kg]</c:v>
                </c:pt>
                <c:pt idx="1">
                  <c:v>ADPresources [kg Sb-e./kg]</c:v>
                </c:pt>
                <c:pt idx="2">
                  <c:v>AADP [kg Sb-e./kg]</c:v>
                </c:pt>
              </c:strCache>
            </c:strRef>
          </c:cat>
          <c:val>
            <c:numRef>
              <c:f>AADP_21!$H$19:$J$19</c:f>
              <c:numCache>
                <c:formatCode>0.00E+00</c:formatCode>
                <c:ptCount val="3"/>
                <c:pt idx="0">
                  <c:v>1.15E-5</c:v>
                </c:pt>
                <c:pt idx="1">
                  <c:v>2.9933286516853935E-3</c:v>
                </c:pt>
                <c:pt idx="2">
                  <c:v>9.0273592242035121E-3</c:v>
                </c:pt>
              </c:numCache>
            </c:numRef>
          </c:val>
        </c:ser>
        <c:ser>
          <c:idx val="9"/>
          <c:order val="9"/>
          <c:tx>
            <c:strRef>
              <c:f>AADP_21!$B$20</c:f>
              <c:strCache>
                <c:ptCount val="1"/>
                <c:pt idx="0">
                  <c:v>Mn</c:v>
                </c:pt>
              </c:strCache>
            </c:strRef>
          </c:tx>
          <c:invertIfNegative val="0"/>
          <c:cat>
            <c:strRef>
              <c:f>AADP_21!$H$10:$J$10</c:f>
              <c:strCache>
                <c:ptCount val="3"/>
                <c:pt idx="0">
                  <c:v>ADPultimate reserves [kg Sb-e./kg]</c:v>
                </c:pt>
                <c:pt idx="1">
                  <c:v>ADPresources [kg Sb-e./kg]</c:v>
                </c:pt>
                <c:pt idx="2">
                  <c:v>AADP [kg Sb-e./kg]</c:v>
                </c:pt>
              </c:strCache>
            </c:strRef>
          </c:cat>
          <c:val>
            <c:numRef>
              <c:f>AADP_21!$H$20:$J$20</c:f>
              <c:numCache>
                <c:formatCode>0.00E+00</c:formatCode>
                <c:ptCount val="3"/>
                <c:pt idx="0">
                  <c:v>2.5399999999999998E-6</c:v>
                </c:pt>
                <c:pt idx="1">
                  <c:v>1.1144569585578037E-3</c:v>
                </c:pt>
                <c:pt idx="2">
                  <c:v>2.6744332526538253E-3</c:v>
                </c:pt>
              </c:numCache>
            </c:numRef>
          </c:val>
        </c:ser>
        <c:ser>
          <c:idx val="10"/>
          <c:order val="10"/>
          <c:tx>
            <c:strRef>
              <c:f>AADP_21!$B$21</c:f>
              <c:strCache>
                <c:ptCount val="1"/>
                <c:pt idx="0">
                  <c:v>Mo</c:v>
                </c:pt>
              </c:strCache>
            </c:strRef>
          </c:tx>
          <c:invertIfNegative val="0"/>
          <c:cat>
            <c:strRef>
              <c:f>AADP_21!$H$10:$J$10</c:f>
              <c:strCache>
                <c:ptCount val="3"/>
                <c:pt idx="0">
                  <c:v>ADPultimate reserves [kg Sb-e./kg]</c:v>
                </c:pt>
                <c:pt idx="1">
                  <c:v>ADPresources [kg Sb-e./kg]</c:v>
                </c:pt>
                <c:pt idx="2">
                  <c:v>AADP [kg Sb-e./kg]</c:v>
                </c:pt>
              </c:strCache>
            </c:strRef>
          </c:cat>
          <c:val>
            <c:numRef>
              <c:f>AADP_21!$H$21:$J$21</c:f>
              <c:numCache>
                <c:formatCode>0.00E+00</c:formatCode>
                <c:ptCount val="3"/>
                <c:pt idx="0">
                  <c:v>1.78E-2</c:v>
                </c:pt>
                <c:pt idx="1">
                  <c:v>9.269662921348315E-2</c:v>
                </c:pt>
                <c:pt idx="2">
                  <c:v>0.24618322983756818</c:v>
                </c:pt>
              </c:numCache>
            </c:numRef>
          </c:val>
        </c:ser>
        <c:ser>
          <c:idx val="11"/>
          <c:order val="11"/>
          <c:tx>
            <c:strRef>
              <c:f>AADP_21!$B$22</c:f>
              <c:strCache>
                <c:ptCount val="1"/>
                <c:pt idx="0">
                  <c:v>Ni</c:v>
                </c:pt>
              </c:strCache>
            </c:strRef>
          </c:tx>
          <c:invertIfNegative val="0"/>
          <c:cat>
            <c:strRef>
              <c:f>AADP_21!$H$10:$J$10</c:f>
              <c:strCache>
                <c:ptCount val="3"/>
                <c:pt idx="0">
                  <c:v>ADPultimate reserves [kg Sb-e./kg]</c:v>
                </c:pt>
                <c:pt idx="1">
                  <c:v>ADPresources [kg Sb-e./kg]</c:v>
                </c:pt>
                <c:pt idx="2">
                  <c:v>AADP [kg Sb-e./kg]</c:v>
                </c:pt>
              </c:strCache>
            </c:strRef>
          </c:cat>
          <c:val>
            <c:numRef>
              <c:f>AADP_21!$H$22:$J$22</c:f>
              <c:numCache>
                <c:formatCode>0.00E+00</c:formatCode>
                <c:ptCount val="3"/>
                <c:pt idx="0">
                  <c:v>6.5300000000000002E-5</c:v>
                </c:pt>
                <c:pt idx="1">
                  <c:v>1.6122598231500567E-2</c:v>
                </c:pt>
                <c:pt idx="2">
                  <c:v>3.8424213034604915E-2</c:v>
                </c:pt>
              </c:numCache>
            </c:numRef>
          </c:val>
        </c:ser>
        <c:ser>
          <c:idx val="12"/>
          <c:order val="12"/>
          <c:tx>
            <c:strRef>
              <c:f>AADP_21!$B$23</c:f>
              <c:strCache>
                <c:ptCount val="1"/>
                <c:pt idx="0">
                  <c:v>PGM</c:v>
                </c:pt>
              </c:strCache>
            </c:strRef>
          </c:tx>
          <c:invertIfNegative val="0"/>
          <c:dLbls>
            <c:showLegendKey val="0"/>
            <c:showVal val="0"/>
            <c:showCatName val="0"/>
            <c:showSerName val="1"/>
            <c:showPercent val="0"/>
            <c:showBubbleSize val="0"/>
            <c:showLeaderLines val="0"/>
          </c:dLbls>
          <c:cat>
            <c:strRef>
              <c:f>AADP_21!$H$10:$J$10</c:f>
              <c:strCache>
                <c:ptCount val="3"/>
                <c:pt idx="0">
                  <c:v>ADPultimate reserves [kg Sb-e./kg]</c:v>
                </c:pt>
                <c:pt idx="1">
                  <c:v>ADPresources [kg Sb-e./kg]</c:v>
                </c:pt>
                <c:pt idx="2">
                  <c:v>AADP [kg Sb-e./kg]</c:v>
                </c:pt>
              </c:strCache>
            </c:strRef>
          </c:cat>
          <c:val>
            <c:numRef>
              <c:f>AADP_21!$H$23:$J$23</c:f>
              <c:numCache>
                <c:formatCode>0.00E+00</c:formatCode>
                <c:ptCount val="3"/>
                <c:pt idx="0">
                  <c:v>1.3955000000000002</c:v>
                </c:pt>
                <c:pt idx="1">
                  <c:v>6.5589887640449449</c:v>
                </c:pt>
                <c:pt idx="2">
                  <c:v>21.841013193905624</c:v>
                </c:pt>
              </c:numCache>
            </c:numRef>
          </c:val>
        </c:ser>
        <c:ser>
          <c:idx val="13"/>
          <c:order val="13"/>
          <c:tx>
            <c:strRef>
              <c:f>AADP_21!$B$24</c:f>
              <c:strCache>
                <c:ptCount val="1"/>
                <c:pt idx="0">
                  <c:v>Pb</c:v>
                </c:pt>
              </c:strCache>
            </c:strRef>
          </c:tx>
          <c:invertIfNegative val="0"/>
          <c:cat>
            <c:strRef>
              <c:f>AADP_21!$H$10:$J$10</c:f>
              <c:strCache>
                <c:ptCount val="3"/>
                <c:pt idx="0">
                  <c:v>ADPultimate reserves [kg Sb-e./kg]</c:v>
                </c:pt>
                <c:pt idx="1">
                  <c:v>ADPresources [kg Sb-e./kg]</c:v>
                </c:pt>
                <c:pt idx="2">
                  <c:v>AADP [kg Sb-e./kg]</c:v>
                </c:pt>
              </c:strCache>
            </c:strRef>
          </c:cat>
          <c:val>
            <c:numRef>
              <c:f>AADP_21!$H$24:$J$24</c:f>
              <c:numCache>
                <c:formatCode>0.00E+00</c:formatCode>
                <c:ptCount val="3"/>
                <c:pt idx="0">
                  <c:v>6.3400000000000001E-3</c:v>
                </c:pt>
                <c:pt idx="1">
                  <c:v>1.6502808988764044E-4</c:v>
                </c:pt>
                <c:pt idx="2">
                  <c:v>5.7035165970632492E-4</c:v>
                </c:pt>
              </c:numCache>
            </c:numRef>
          </c:val>
        </c:ser>
        <c:ser>
          <c:idx val="14"/>
          <c:order val="14"/>
          <c:tx>
            <c:strRef>
              <c:f>AADP_21!$B$25</c:f>
              <c:strCache>
                <c:ptCount val="1"/>
                <c:pt idx="0">
                  <c:v>Re</c:v>
                </c:pt>
              </c:strCache>
            </c:strRef>
          </c:tx>
          <c:invertIfNegative val="0"/>
          <c:dLbls>
            <c:showLegendKey val="0"/>
            <c:showVal val="0"/>
            <c:showCatName val="0"/>
            <c:showSerName val="1"/>
            <c:showPercent val="0"/>
            <c:showBubbleSize val="0"/>
            <c:showLeaderLines val="0"/>
          </c:dLbls>
          <c:cat>
            <c:strRef>
              <c:f>AADP_21!$H$10:$J$10</c:f>
              <c:strCache>
                <c:ptCount val="3"/>
                <c:pt idx="0">
                  <c:v>ADPultimate reserves [kg Sb-e./kg]</c:v>
                </c:pt>
                <c:pt idx="1">
                  <c:v>ADPresources [kg Sb-e./kg]</c:v>
                </c:pt>
                <c:pt idx="2">
                  <c:v>AADP [kg Sb-e./kg]</c:v>
                </c:pt>
              </c:strCache>
            </c:strRef>
          </c:cat>
          <c:val>
            <c:numRef>
              <c:f>AADP_21!$H$25:$J$25</c:f>
              <c:numCache>
                <c:formatCode>0.00E+00</c:formatCode>
                <c:ptCount val="3"/>
                <c:pt idx="0">
                  <c:v>0.60299999999999998</c:v>
                </c:pt>
                <c:pt idx="1">
                  <c:v>58.849475345900281</c:v>
                </c:pt>
                <c:pt idx="2">
                  <c:v>209.79033949619131</c:v>
                </c:pt>
              </c:numCache>
            </c:numRef>
          </c:val>
        </c:ser>
        <c:ser>
          <c:idx val="15"/>
          <c:order val="15"/>
          <c:tx>
            <c:strRef>
              <c:f>AADP_21!$B$26</c:f>
              <c:strCache>
                <c:ptCount val="1"/>
                <c:pt idx="0">
                  <c:v>S</c:v>
                </c:pt>
              </c:strCache>
            </c:strRef>
          </c:tx>
          <c:invertIfNegative val="0"/>
          <c:cat>
            <c:strRef>
              <c:f>AADP_21!$H$10:$J$10</c:f>
              <c:strCache>
                <c:ptCount val="3"/>
                <c:pt idx="0">
                  <c:v>ADPultimate reserves [kg Sb-e./kg]</c:v>
                </c:pt>
                <c:pt idx="1">
                  <c:v>ADPresources [kg Sb-e./kg]</c:v>
                </c:pt>
                <c:pt idx="2">
                  <c:v>AADP [kg Sb-e./kg]</c:v>
                </c:pt>
              </c:strCache>
            </c:strRef>
          </c:cat>
          <c:val>
            <c:numRef>
              <c:f>AADP_21!$H$26:$J$26</c:f>
              <c:numCache>
                <c:formatCode>0.00E+00</c:formatCode>
                <c:ptCount val="3"/>
                <c:pt idx="0">
                  <c:v>1.93E-4</c:v>
                </c:pt>
                <c:pt idx="1">
                  <c:v>3.8258426966292138E-4</c:v>
                </c:pt>
                <c:pt idx="2">
                  <c:v>7.3323776475955058E-4</c:v>
                </c:pt>
              </c:numCache>
            </c:numRef>
          </c:val>
        </c:ser>
        <c:ser>
          <c:idx val="17"/>
          <c:order val="16"/>
          <c:tx>
            <c:strRef>
              <c:f>AADP_21!$B$28</c:f>
              <c:strCache>
                <c:ptCount val="1"/>
                <c:pt idx="0">
                  <c:v>Tl</c:v>
                </c:pt>
              </c:strCache>
            </c:strRef>
          </c:tx>
          <c:invertIfNegative val="0"/>
          <c:cat>
            <c:strRef>
              <c:f>AADP_21!$H$10:$J$10</c:f>
              <c:strCache>
                <c:ptCount val="3"/>
                <c:pt idx="0">
                  <c:v>ADPultimate reserves [kg Sb-e./kg]</c:v>
                </c:pt>
                <c:pt idx="1">
                  <c:v>ADPresources [kg Sb-e./kg]</c:v>
                </c:pt>
                <c:pt idx="2">
                  <c:v>AADP [kg Sb-e./kg]</c:v>
                </c:pt>
              </c:strCache>
            </c:strRef>
          </c:cat>
          <c:val>
            <c:numRef>
              <c:f>AADP_21!$H$28:$J$28</c:f>
              <c:numCache>
                <c:formatCode>0.00E+00</c:formatCode>
                <c:ptCount val="3"/>
                <c:pt idx="0">
                  <c:v>2.4300000000000001E-5</c:v>
                </c:pt>
                <c:pt idx="1">
                  <c:v>3.3551461674796099E-3</c:v>
                </c:pt>
                <c:pt idx="2">
                  <c:v>1.3761167688794838E-2</c:v>
                </c:pt>
              </c:numCache>
            </c:numRef>
          </c:val>
        </c:ser>
        <c:ser>
          <c:idx val="18"/>
          <c:order val="17"/>
          <c:tx>
            <c:strRef>
              <c:f>AADP_21!$B$29</c:f>
              <c:strCache>
                <c:ptCount val="1"/>
                <c:pt idx="0">
                  <c:v>Ti</c:v>
                </c:pt>
              </c:strCache>
            </c:strRef>
          </c:tx>
          <c:invertIfNegative val="0"/>
          <c:cat>
            <c:strRef>
              <c:f>AADP_21!$H$10:$J$10</c:f>
              <c:strCache>
                <c:ptCount val="3"/>
                <c:pt idx="0">
                  <c:v>ADPultimate reserves [kg Sb-e./kg]</c:v>
                </c:pt>
                <c:pt idx="1">
                  <c:v>ADPresources [kg Sb-e./kg]</c:v>
                </c:pt>
                <c:pt idx="2">
                  <c:v>AADP [kg Sb-e./kg]</c:v>
                </c:pt>
              </c:strCache>
            </c:strRef>
          </c:cat>
          <c:val>
            <c:numRef>
              <c:f>AADP_21!$H$29:$J$29</c:f>
              <c:numCache>
                <c:formatCode>0.00E+00</c:formatCode>
                <c:ptCount val="3"/>
                <c:pt idx="0">
                  <c:v>2.7899999999999998E-8</c:v>
                </c:pt>
                <c:pt idx="1">
                  <c:v>2.3525280898876406E-4</c:v>
                </c:pt>
                <c:pt idx="2">
                  <c:v>7.7090977641710342E-4</c:v>
                </c:pt>
              </c:numCache>
            </c:numRef>
          </c:val>
        </c:ser>
        <c:ser>
          <c:idx val="19"/>
          <c:order val="18"/>
          <c:tx>
            <c:strRef>
              <c:f>AADP_21!$B$30</c:f>
              <c:strCache>
                <c:ptCount val="1"/>
                <c:pt idx="0">
                  <c:v>V</c:v>
                </c:pt>
              </c:strCache>
            </c:strRef>
          </c:tx>
          <c:invertIfNegative val="0"/>
          <c:cat>
            <c:strRef>
              <c:f>AADP_21!$H$10:$J$10</c:f>
              <c:strCache>
                <c:ptCount val="3"/>
                <c:pt idx="0">
                  <c:v>ADPultimate reserves [kg Sb-e./kg]</c:v>
                </c:pt>
                <c:pt idx="1">
                  <c:v>ADPresources [kg Sb-e./kg]</c:v>
                </c:pt>
                <c:pt idx="2">
                  <c:v>AADP [kg Sb-e./kg]</c:v>
                </c:pt>
              </c:strCache>
            </c:strRef>
          </c:cat>
          <c:val>
            <c:numRef>
              <c:f>AADP_21!$H$30:$J$30</c:f>
              <c:numCache>
                <c:formatCode>0.00E+00</c:formatCode>
                <c:ptCount val="3"/>
                <c:pt idx="0">
                  <c:v>7.7000000000000004E-7</c:v>
                </c:pt>
                <c:pt idx="1">
                  <c:v>2.2081241984933798E-3</c:v>
                </c:pt>
                <c:pt idx="2">
                  <c:v>8.7299481356916155E-3</c:v>
                </c:pt>
              </c:numCache>
            </c:numRef>
          </c:val>
        </c:ser>
        <c:ser>
          <c:idx val="20"/>
          <c:order val="19"/>
          <c:tx>
            <c:strRef>
              <c:f>AADP_21!$B$31</c:f>
              <c:strCache>
                <c:ptCount val="1"/>
                <c:pt idx="0">
                  <c:v>Zn</c:v>
                </c:pt>
              </c:strCache>
            </c:strRef>
          </c:tx>
          <c:invertIfNegative val="0"/>
          <c:cat>
            <c:strRef>
              <c:f>AADP_21!$H$10:$J$10</c:f>
              <c:strCache>
                <c:ptCount val="3"/>
                <c:pt idx="0">
                  <c:v>ADPultimate reserves [kg Sb-e./kg]</c:v>
                </c:pt>
                <c:pt idx="1">
                  <c:v>ADPresources [kg Sb-e./kg]</c:v>
                </c:pt>
                <c:pt idx="2">
                  <c:v>AADP [kg Sb-e./kg]</c:v>
                </c:pt>
              </c:strCache>
            </c:strRef>
          </c:cat>
          <c:val>
            <c:numRef>
              <c:f>AADP_21!$H$31:$J$31</c:f>
              <c:numCache>
                <c:formatCode>0.00E+00</c:formatCode>
                <c:ptCount val="3"/>
                <c:pt idx="0">
                  <c:v>5.3799999999999996E-4</c:v>
                </c:pt>
                <c:pt idx="1">
                  <c:v>4.9799246786392355E-4</c:v>
                </c:pt>
                <c:pt idx="2">
                  <c:v>1.4650771020404336E-3</c:v>
                </c:pt>
              </c:numCache>
            </c:numRef>
          </c:val>
        </c:ser>
        <c:dLbls>
          <c:showLegendKey val="0"/>
          <c:showVal val="0"/>
          <c:showCatName val="0"/>
          <c:showSerName val="0"/>
          <c:showPercent val="0"/>
          <c:showBubbleSize val="0"/>
        </c:dLbls>
        <c:gapWidth val="150"/>
        <c:overlap val="100"/>
        <c:axId val="125734272"/>
        <c:axId val="125752448"/>
      </c:barChart>
      <c:catAx>
        <c:axId val="125734272"/>
        <c:scaling>
          <c:orientation val="minMax"/>
        </c:scaling>
        <c:delete val="0"/>
        <c:axPos val="b"/>
        <c:majorTickMark val="out"/>
        <c:minorTickMark val="none"/>
        <c:tickLblPos val="nextTo"/>
        <c:crossAx val="125752448"/>
        <c:crosses val="autoZero"/>
        <c:auto val="1"/>
        <c:lblAlgn val="ctr"/>
        <c:lblOffset val="100"/>
        <c:noMultiLvlLbl val="0"/>
      </c:catAx>
      <c:valAx>
        <c:axId val="125752448"/>
        <c:scaling>
          <c:orientation val="minMax"/>
        </c:scaling>
        <c:delete val="0"/>
        <c:axPos val="l"/>
        <c:majorGridlines/>
        <c:numFmt formatCode="0%" sourceLinked="1"/>
        <c:majorTickMark val="out"/>
        <c:minorTickMark val="none"/>
        <c:tickLblPos val="nextTo"/>
        <c:crossAx val="125734272"/>
        <c:crosses val="autoZero"/>
        <c:crossBetween val="between"/>
      </c:valAx>
    </c:plotArea>
    <c:legend>
      <c:legendPos val="r"/>
      <c:layout>
        <c:manualLayout>
          <c:xMode val="edge"/>
          <c:yMode val="edge"/>
          <c:x val="0.90588726444506895"/>
          <c:y val="1.792886623409572E-2"/>
          <c:w val="8.0983634972409069E-2"/>
          <c:h val="0.96414226753180854"/>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AADP_21!$B$11</c:f>
              <c:strCache>
                <c:ptCount val="1"/>
                <c:pt idx="0">
                  <c:v>Al</c:v>
                </c:pt>
              </c:strCache>
            </c:strRef>
          </c:tx>
          <c:invertIfNegative val="0"/>
          <c:cat>
            <c:strRef>
              <c:f>AADP_21!$H$10:$J$10</c:f>
              <c:strCache>
                <c:ptCount val="3"/>
                <c:pt idx="0">
                  <c:v>ADPultimate reserves [kg Sb-e./kg]</c:v>
                </c:pt>
                <c:pt idx="1">
                  <c:v>ADPresources [kg Sb-e./kg]</c:v>
                </c:pt>
                <c:pt idx="2">
                  <c:v>AADP [kg Sb-e./kg]</c:v>
                </c:pt>
              </c:strCache>
            </c:strRef>
          </c:cat>
          <c:val>
            <c:numRef>
              <c:f>AADP_21!$H$11:$J$11</c:f>
              <c:numCache>
                <c:formatCode>0.00E+00</c:formatCode>
                <c:ptCount val="3"/>
                <c:pt idx="0">
                  <c:v>1.09E-9</c:v>
                </c:pt>
                <c:pt idx="1">
                  <c:v>1.1086142322097381E-6</c:v>
                </c:pt>
                <c:pt idx="2">
                  <c:v>4.4607643204253671E-6</c:v>
                </c:pt>
              </c:numCache>
            </c:numRef>
          </c:val>
        </c:ser>
        <c:ser>
          <c:idx val="1"/>
          <c:order val="1"/>
          <c:tx>
            <c:strRef>
              <c:f>AADP_21!$B$12</c:f>
              <c:strCache>
                <c:ptCount val="1"/>
                <c:pt idx="0">
                  <c:v>Be</c:v>
                </c:pt>
              </c:strCache>
            </c:strRef>
          </c:tx>
          <c:invertIfNegative val="0"/>
          <c:dLbls>
            <c:showLegendKey val="0"/>
            <c:showVal val="0"/>
            <c:showCatName val="0"/>
            <c:showSerName val="1"/>
            <c:showPercent val="0"/>
            <c:showBubbleSize val="0"/>
            <c:showLeaderLines val="0"/>
          </c:dLbls>
          <c:cat>
            <c:strRef>
              <c:f>AADP_21!$H$10:$J$10</c:f>
              <c:strCache>
                <c:ptCount val="3"/>
                <c:pt idx="0">
                  <c:v>ADPultimate reserves [kg Sb-e./kg]</c:v>
                </c:pt>
                <c:pt idx="1">
                  <c:v>ADPresources [kg Sb-e./kg]</c:v>
                </c:pt>
                <c:pt idx="2">
                  <c:v>AADP [kg Sb-e./kg]</c:v>
                </c:pt>
              </c:strCache>
            </c:strRef>
          </c:cat>
          <c:val>
            <c:numRef>
              <c:f>AADP_21!$H$12:$J$12</c:f>
              <c:numCache>
                <c:formatCode>0.00E+00</c:formatCode>
                <c:ptCount val="3"/>
                <c:pt idx="0">
                  <c:v>1.26E-5</c:v>
                </c:pt>
                <c:pt idx="1">
                  <c:v>5.7057584269662929</c:v>
                </c:pt>
                <c:pt idx="2">
                  <c:v>17.216255315875181</c:v>
                </c:pt>
              </c:numCache>
            </c:numRef>
          </c:val>
        </c:ser>
        <c:ser>
          <c:idx val="2"/>
          <c:order val="2"/>
          <c:tx>
            <c:strRef>
              <c:f>AADP_21!$B$13</c:f>
              <c:strCache>
                <c:ptCount val="1"/>
                <c:pt idx="0">
                  <c:v>Cd</c:v>
                </c:pt>
              </c:strCache>
            </c:strRef>
          </c:tx>
          <c:invertIfNegative val="0"/>
          <c:cat>
            <c:strRef>
              <c:f>AADP_21!$H$10:$J$10</c:f>
              <c:strCache>
                <c:ptCount val="3"/>
                <c:pt idx="0">
                  <c:v>ADPultimate reserves [kg Sb-e./kg]</c:v>
                </c:pt>
                <c:pt idx="1">
                  <c:v>ADPresources [kg Sb-e./kg]</c:v>
                </c:pt>
                <c:pt idx="2">
                  <c:v>AADP [kg Sb-e./kg]</c:v>
                </c:pt>
              </c:strCache>
            </c:strRef>
          </c:cat>
          <c:val>
            <c:numRef>
              <c:f>AADP_21!$H$13:$J$13</c:f>
              <c:numCache>
                <c:formatCode>0.00E+00</c:formatCode>
                <c:ptCount val="3"/>
                <c:pt idx="0">
                  <c:v>0.157</c:v>
                </c:pt>
                <c:pt idx="1">
                  <c:v>8.6610486891385785E-2</c:v>
                </c:pt>
                <c:pt idx="2">
                  <c:v>0.27230564129123969</c:v>
                </c:pt>
              </c:numCache>
            </c:numRef>
          </c:val>
        </c:ser>
        <c:ser>
          <c:idx val="3"/>
          <c:order val="3"/>
          <c:tx>
            <c:strRef>
              <c:f>AADP_21!$B$14</c:f>
              <c:strCache>
                <c:ptCount val="1"/>
                <c:pt idx="0">
                  <c:v>Co</c:v>
                </c:pt>
              </c:strCache>
            </c:strRef>
          </c:tx>
          <c:invertIfNegative val="0"/>
          <c:cat>
            <c:strRef>
              <c:f>AADP_21!$H$10:$J$10</c:f>
              <c:strCache>
                <c:ptCount val="3"/>
                <c:pt idx="0">
                  <c:v>ADPultimate reserves [kg Sb-e./kg]</c:v>
                </c:pt>
                <c:pt idx="1">
                  <c:v>ADPresources [kg Sb-e./kg]</c:v>
                </c:pt>
                <c:pt idx="2">
                  <c:v>AADP [kg Sb-e./kg]</c:v>
                </c:pt>
              </c:strCache>
            </c:strRef>
          </c:cat>
          <c:val>
            <c:numRef>
              <c:f>AADP_21!$H$14:$J$14</c:f>
              <c:numCache>
                <c:formatCode>0.00E+00</c:formatCode>
                <c:ptCount val="3"/>
                <c:pt idx="0">
                  <c:v>1.5699999999999999E-5</c:v>
                </c:pt>
                <c:pt idx="1">
                  <c:v>6.8039950062421986E-2</c:v>
                </c:pt>
                <c:pt idx="2">
                  <c:v>0.22732077349503854</c:v>
                </c:pt>
              </c:numCache>
            </c:numRef>
          </c:val>
        </c:ser>
        <c:ser>
          <c:idx val="4"/>
          <c:order val="4"/>
          <c:tx>
            <c:strRef>
              <c:f>AADP_21!$B$15</c:f>
              <c:strCache>
                <c:ptCount val="1"/>
                <c:pt idx="0">
                  <c:v>Cr</c:v>
                </c:pt>
              </c:strCache>
            </c:strRef>
          </c:tx>
          <c:invertIfNegative val="0"/>
          <c:cat>
            <c:strRef>
              <c:f>AADP_21!$H$10:$J$10</c:f>
              <c:strCache>
                <c:ptCount val="3"/>
                <c:pt idx="0">
                  <c:v>ADPultimate reserves [kg Sb-e./kg]</c:v>
                </c:pt>
                <c:pt idx="1">
                  <c:v>ADPresources [kg Sb-e./kg]</c:v>
                </c:pt>
                <c:pt idx="2">
                  <c:v>AADP [kg Sb-e./kg]</c:v>
                </c:pt>
              </c:strCache>
            </c:strRef>
          </c:cat>
          <c:val>
            <c:numRef>
              <c:f>AADP_21!$H$15:$J$15</c:f>
              <c:numCache>
                <c:formatCode>0.00E+00</c:formatCode>
                <c:ptCount val="3"/>
                <c:pt idx="0">
                  <c:v>4.4299999999999998E-4</c:v>
                </c:pt>
                <c:pt idx="1">
                  <c:v>2.2725499375780277E-5</c:v>
                </c:pt>
                <c:pt idx="2">
                  <c:v>9.0983826671289561E-5</c:v>
                </c:pt>
              </c:numCache>
            </c:numRef>
          </c:val>
        </c:ser>
        <c:ser>
          <c:idx val="5"/>
          <c:order val="5"/>
          <c:tx>
            <c:strRef>
              <c:f>AADP_21!$B$16</c:f>
              <c:strCache>
                <c:ptCount val="1"/>
                <c:pt idx="0">
                  <c:v>Cu</c:v>
                </c:pt>
              </c:strCache>
            </c:strRef>
          </c:tx>
          <c:invertIfNegative val="0"/>
          <c:cat>
            <c:strRef>
              <c:f>AADP_21!$H$10:$J$10</c:f>
              <c:strCache>
                <c:ptCount val="3"/>
                <c:pt idx="0">
                  <c:v>ADPultimate reserves [kg Sb-e./kg]</c:v>
                </c:pt>
                <c:pt idx="1">
                  <c:v>ADPresources [kg Sb-e./kg]</c:v>
                </c:pt>
                <c:pt idx="2">
                  <c:v>AADP [kg Sb-e./kg]</c:v>
                </c:pt>
              </c:strCache>
            </c:strRef>
          </c:cat>
          <c:val>
            <c:numRef>
              <c:f>AADP_21!$H$16:$J$16</c:f>
              <c:numCache>
                <c:formatCode>0.00E+00</c:formatCode>
                <c:ptCount val="3"/>
                <c:pt idx="0">
                  <c:v>1.3699999999999999E-3</c:v>
                </c:pt>
                <c:pt idx="1">
                  <c:v>2.512484394506867E-4</c:v>
                </c:pt>
                <c:pt idx="2">
                  <c:v>7.8153645079464141E-4</c:v>
                </c:pt>
              </c:numCache>
            </c:numRef>
          </c:val>
        </c:ser>
        <c:ser>
          <c:idx val="6"/>
          <c:order val="6"/>
          <c:tx>
            <c:strRef>
              <c:f>AADP_21!$B$17</c:f>
              <c:strCache>
                <c:ptCount val="1"/>
                <c:pt idx="0">
                  <c:v>Fe</c:v>
                </c:pt>
              </c:strCache>
            </c:strRef>
          </c:tx>
          <c:invertIfNegative val="0"/>
          <c:cat>
            <c:strRef>
              <c:f>AADP_21!$H$10:$J$10</c:f>
              <c:strCache>
                <c:ptCount val="3"/>
                <c:pt idx="0">
                  <c:v>ADPultimate reserves [kg Sb-e./kg]</c:v>
                </c:pt>
                <c:pt idx="1">
                  <c:v>ADPresources [kg Sb-e./kg]</c:v>
                </c:pt>
                <c:pt idx="2">
                  <c:v>AADP [kg Sb-e./kg]</c:v>
                </c:pt>
              </c:strCache>
            </c:strRef>
          </c:cat>
          <c:val>
            <c:numRef>
              <c:f>AADP_21!$H$17:$J$17</c:f>
              <c:numCache>
                <c:formatCode>0.00E+00</c:formatCode>
                <c:ptCount val="3"/>
                <c:pt idx="0">
                  <c:v>5.2399999999999999E-8</c:v>
                </c:pt>
                <c:pt idx="1">
                  <c:v>6.4518960674157308E-7</c:v>
                </c:pt>
                <c:pt idx="2">
                  <c:v>2.3491464685903647E-6</c:v>
                </c:pt>
              </c:numCache>
            </c:numRef>
          </c:val>
        </c:ser>
        <c:ser>
          <c:idx val="7"/>
          <c:order val="7"/>
          <c:tx>
            <c:strRef>
              <c:f>AADP_21!$B$18</c:f>
              <c:strCache>
                <c:ptCount val="1"/>
                <c:pt idx="0">
                  <c:v>Hg</c:v>
                </c:pt>
              </c:strCache>
            </c:strRef>
          </c:tx>
          <c:invertIfNegative val="0"/>
          <c:dLbls>
            <c:showLegendKey val="0"/>
            <c:showVal val="0"/>
            <c:showCatName val="0"/>
            <c:showSerName val="1"/>
            <c:showPercent val="0"/>
            <c:showBubbleSize val="0"/>
            <c:showLeaderLines val="0"/>
          </c:dLbls>
          <c:cat>
            <c:strRef>
              <c:f>AADP_21!$H$10:$J$10</c:f>
              <c:strCache>
                <c:ptCount val="3"/>
                <c:pt idx="0">
                  <c:v>ADPultimate reserves [kg Sb-e./kg]</c:v>
                </c:pt>
                <c:pt idx="1">
                  <c:v>ADPresources [kg Sb-e./kg]</c:v>
                </c:pt>
                <c:pt idx="2">
                  <c:v>AADP [kg Sb-e./kg]</c:v>
                </c:pt>
              </c:strCache>
            </c:strRef>
          </c:cat>
          <c:val>
            <c:numRef>
              <c:f>AADP_21!$H$18:$J$18</c:f>
              <c:numCache>
                <c:formatCode>0.00E+00</c:formatCode>
                <c:ptCount val="3"/>
                <c:pt idx="0">
                  <c:v>9.2200000000000004E-2</c:v>
                </c:pt>
                <c:pt idx="1">
                  <c:v>0.78417602996254698</c:v>
                </c:pt>
                <c:pt idx="2">
                  <c:v>1.0690281886013846</c:v>
                </c:pt>
              </c:numCache>
            </c:numRef>
          </c:val>
        </c:ser>
        <c:ser>
          <c:idx val="8"/>
          <c:order val="8"/>
          <c:tx>
            <c:strRef>
              <c:f>AADP_21!$B$19</c:f>
              <c:strCache>
                <c:ptCount val="1"/>
                <c:pt idx="0">
                  <c:v>Li</c:v>
                </c:pt>
              </c:strCache>
            </c:strRef>
          </c:tx>
          <c:invertIfNegative val="0"/>
          <c:cat>
            <c:strRef>
              <c:f>AADP_21!$H$10:$J$10</c:f>
              <c:strCache>
                <c:ptCount val="3"/>
                <c:pt idx="0">
                  <c:v>ADPultimate reserves [kg Sb-e./kg]</c:v>
                </c:pt>
                <c:pt idx="1">
                  <c:v>ADPresources [kg Sb-e./kg]</c:v>
                </c:pt>
                <c:pt idx="2">
                  <c:v>AADP [kg Sb-e./kg]</c:v>
                </c:pt>
              </c:strCache>
            </c:strRef>
          </c:cat>
          <c:val>
            <c:numRef>
              <c:f>AADP_21!$H$19:$J$19</c:f>
              <c:numCache>
                <c:formatCode>0.00E+00</c:formatCode>
                <c:ptCount val="3"/>
                <c:pt idx="0">
                  <c:v>1.15E-5</c:v>
                </c:pt>
                <c:pt idx="1">
                  <c:v>2.9933286516853935E-3</c:v>
                </c:pt>
                <c:pt idx="2">
                  <c:v>9.0273592242035121E-3</c:v>
                </c:pt>
              </c:numCache>
            </c:numRef>
          </c:val>
        </c:ser>
        <c:ser>
          <c:idx val="9"/>
          <c:order val="9"/>
          <c:tx>
            <c:strRef>
              <c:f>AADP_21!$B$20</c:f>
              <c:strCache>
                <c:ptCount val="1"/>
                <c:pt idx="0">
                  <c:v>Mn</c:v>
                </c:pt>
              </c:strCache>
            </c:strRef>
          </c:tx>
          <c:invertIfNegative val="0"/>
          <c:cat>
            <c:strRef>
              <c:f>AADP_21!$H$10:$J$10</c:f>
              <c:strCache>
                <c:ptCount val="3"/>
                <c:pt idx="0">
                  <c:v>ADPultimate reserves [kg Sb-e./kg]</c:v>
                </c:pt>
                <c:pt idx="1">
                  <c:v>ADPresources [kg Sb-e./kg]</c:v>
                </c:pt>
                <c:pt idx="2">
                  <c:v>AADP [kg Sb-e./kg]</c:v>
                </c:pt>
              </c:strCache>
            </c:strRef>
          </c:cat>
          <c:val>
            <c:numRef>
              <c:f>AADP_21!$H$20:$J$20</c:f>
              <c:numCache>
                <c:formatCode>0.00E+00</c:formatCode>
                <c:ptCount val="3"/>
                <c:pt idx="0">
                  <c:v>2.5399999999999998E-6</c:v>
                </c:pt>
                <c:pt idx="1">
                  <c:v>1.1144569585578037E-3</c:v>
                </c:pt>
                <c:pt idx="2">
                  <c:v>2.6744332526538253E-3</c:v>
                </c:pt>
              </c:numCache>
            </c:numRef>
          </c:val>
        </c:ser>
        <c:ser>
          <c:idx val="10"/>
          <c:order val="10"/>
          <c:tx>
            <c:strRef>
              <c:f>AADP_21!$B$21</c:f>
              <c:strCache>
                <c:ptCount val="1"/>
                <c:pt idx="0">
                  <c:v>Mo</c:v>
                </c:pt>
              </c:strCache>
            </c:strRef>
          </c:tx>
          <c:invertIfNegative val="0"/>
          <c:cat>
            <c:strRef>
              <c:f>AADP_21!$H$10:$J$10</c:f>
              <c:strCache>
                <c:ptCount val="3"/>
                <c:pt idx="0">
                  <c:v>ADPultimate reserves [kg Sb-e./kg]</c:v>
                </c:pt>
                <c:pt idx="1">
                  <c:v>ADPresources [kg Sb-e./kg]</c:v>
                </c:pt>
                <c:pt idx="2">
                  <c:v>AADP [kg Sb-e./kg]</c:v>
                </c:pt>
              </c:strCache>
            </c:strRef>
          </c:cat>
          <c:val>
            <c:numRef>
              <c:f>AADP_21!$H$21:$J$21</c:f>
              <c:numCache>
                <c:formatCode>0.00E+00</c:formatCode>
                <c:ptCount val="3"/>
                <c:pt idx="0">
                  <c:v>1.78E-2</c:v>
                </c:pt>
                <c:pt idx="1">
                  <c:v>9.269662921348315E-2</c:v>
                </c:pt>
                <c:pt idx="2">
                  <c:v>0.24618322983756818</c:v>
                </c:pt>
              </c:numCache>
            </c:numRef>
          </c:val>
        </c:ser>
        <c:ser>
          <c:idx val="11"/>
          <c:order val="11"/>
          <c:tx>
            <c:strRef>
              <c:f>AADP_21!$B$22</c:f>
              <c:strCache>
                <c:ptCount val="1"/>
                <c:pt idx="0">
                  <c:v>Ni</c:v>
                </c:pt>
              </c:strCache>
            </c:strRef>
          </c:tx>
          <c:invertIfNegative val="0"/>
          <c:cat>
            <c:strRef>
              <c:f>AADP_21!$H$10:$J$10</c:f>
              <c:strCache>
                <c:ptCount val="3"/>
                <c:pt idx="0">
                  <c:v>ADPultimate reserves [kg Sb-e./kg]</c:v>
                </c:pt>
                <c:pt idx="1">
                  <c:v>ADPresources [kg Sb-e./kg]</c:v>
                </c:pt>
                <c:pt idx="2">
                  <c:v>AADP [kg Sb-e./kg]</c:v>
                </c:pt>
              </c:strCache>
            </c:strRef>
          </c:cat>
          <c:val>
            <c:numRef>
              <c:f>AADP_21!$H$22:$J$22</c:f>
              <c:numCache>
                <c:formatCode>0.00E+00</c:formatCode>
                <c:ptCount val="3"/>
                <c:pt idx="0">
                  <c:v>6.5300000000000002E-5</c:v>
                </c:pt>
                <c:pt idx="1">
                  <c:v>1.6122598231500567E-2</c:v>
                </c:pt>
                <c:pt idx="2">
                  <c:v>3.8424213034604915E-2</c:v>
                </c:pt>
              </c:numCache>
            </c:numRef>
          </c:val>
        </c:ser>
        <c:ser>
          <c:idx val="12"/>
          <c:order val="12"/>
          <c:tx>
            <c:strRef>
              <c:f>AADP_21!$B$23</c:f>
              <c:strCache>
                <c:ptCount val="1"/>
                <c:pt idx="0">
                  <c:v>PGM</c:v>
                </c:pt>
              </c:strCache>
            </c:strRef>
          </c:tx>
          <c:invertIfNegative val="0"/>
          <c:dLbls>
            <c:showLegendKey val="0"/>
            <c:showVal val="0"/>
            <c:showCatName val="0"/>
            <c:showSerName val="1"/>
            <c:showPercent val="0"/>
            <c:showBubbleSize val="0"/>
            <c:showLeaderLines val="0"/>
          </c:dLbls>
          <c:cat>
            <c:strRef>
              <c:f>AADP_21!$H$10:$J$10</c:f>
              <c:strCache>
                <c:ptCount val="3"/>
                <c:pt idx="0">
                  <c:v>ADPultimate reserves [kg Sb-e./kg]</c:v>
                </c:pt>
                <c:pt idx="1">
                  <c:v>ADPresources [kg Sb-e./kg]</c:v>
                </c:pt>
                <c:pt idx="2">
                  <c:v>AADP [kg Sb-e./kg]</c:v>
                </c:pt>
              </c:strCache>
            </c:strRef>
          </c:cat>
          <c:val>
            <c:numRef>
              <c:f>AADP_21!$H$23:$J$23</c:f>
              <c:numCache>
                <c:formatCode>0.00E+00</c:formatCode>
                <c:ptCount val="3"/>
                <c:pt idx="0">
                  <c:v>1.3955000000000002</c:v>
                </c:pt>
                <c:pt idx="1">
                  <c:v>6.5589887640449449</c:v>
                </c:pt>
                <c:pt idx="2">
                  <c:v>21.841013193905624</c:v>
                </c:pt>
              </c:numCache>
            </c:numRef>
          </c:val>
        </c:ser>
        <c:ser>
          <c:idx val="13"/>
          <c:order val="13"/>
          <c:tx>
            <c:strRef>
              <c:f>AADP_21!$B$24</c:f>
              <c:strCache>
                <c:ptCount val="1"/>
                <c:pt idx="0">
                  <c:v>Pb</c:v>
                </c:pt>
              </c:strCache>
            </c:strRef>
          </c:tx>
          <c:invertIfNegative val="0"/>
          <c:cat>
            <c:strRef>
              <c:f>AADP_21!$H$10:$J$10</c:f>
              <c:strCache>
                <c:ptCount val="3"/>
                <c:pt idx="0">
                  <c:v>ADPultimate reserves [kg Sb-e./kg]</c:v>
                </c:pt>
                <c:pt idx="1">
                  <c:v>ADPresources [kg Sb-e./kg]</c:v>
                </c:pt>
                <c:pt idx="2">
                  <c:v>AADP [kg Sb-e./kg]</c:v>
                </c:pt>
              </c:strCache>
            </c:strRef>
          </c:cat>
          <c:val>
            <c:numRef>
              <c:f>AADP_21!$H$24:$J$24</c:f>
              <c:numCache>
                <c:formatCode>0.00E+00</c:formatCode>
                <c:ptCount val="3"/>
                <c:pt idx="0">
                  <c:v>6.3400000000000001E-3</c:v>
                </c:pt>
                <c:pt idx="1">
                  <c:v>1.6502808988764044E-4</c:v>
                </c:pt>
                <c:pt idx="2">
                  <c:v>5.7035165970632492E-4</c:v>
                </c:pt>
              </c:numCache>
            </c:numRef>
          </c:val>
        </c:ser>
        <c:ser>
          <c:idx val="15"/>
          <c:order val="14"/>
          <c:tx>
            <c:strRef>
              <c:f>AADP_21!$B$26</c:f>
              <c:strCache>
                <c:ptCount val="1"/>
                <c:pt idx="0">
                  <c:v>S</c:v>
                </c:pt>
              </c:strCache>
            </c:strRef>
          </c:tx>
          <c:invertIfNegative val="0"/>
          <c:cat>
            <c:strRef>
              <c:f>AADP_21!$H$10:$J$10</c:f>
              <c:strCache>
                <c:ptCount val="3"/>
                <c:pt idx="0">
                  <c:v>ADPultimate reserves [kg Sb-e./kg]</c:v>
                </c:pt>
                <c:pt idx="1">
                  <c:v>ADPresources [kg Sb-e./kg]</c:v>
                </c:pt>
                <c:pt idx="2">
                  <c:v>AADP [kg Sb-e./kg]</c:v>
                </c:pt>
              </c:strCache>
            </c:strRef>
          </c:cat>
          <c:val>
            <c:numRef>
              <c:f>AADP_21!$H$26:$J$26</c:f>
              <c:numCache>
                <c:formatCode>0.00E+00</c:formatCode>
                <c:ptCount val="3"/>
                <c:pt idx="0">
                  <c:v>1.93E-4</c:v>
                </c:pt>
                <c:pt idx="1">
                  <c:v>3.8258426966292138E-4</c:v>
                </c:pt>
                <c:pt idx="2">
                  <c:v>7.3323776475955058E-4</c:v>
                </c:pt>
              </c:numCache>
            </c:numRef>
          </c:val>
        </c:ser>
        <c:ser>
          <c:idx val="17"/>
          <c:order val="15"/>
          <c:tx>
            <c:strRef>
              <c:f>AADP_21!$B$28</c:f>
              <c:strCache>
                <c:ptCount val="1"/>
                <c:pt idx="0">
                  <c:v>Tl</c:v>
                </c:pt>
              </c:strCache>
            </c:strRef>
          </c:tx>
          <c:invertIfNegative val="0"/>
          <c:cat>
            <c:strRef>
              <c:f>AADP_21!$H$10:$J$10</c:f>
              <c:strCache>
                <c:ptCount val="3"/>
                <c:pt idx="0">
                  <c:v>ADPultimate reserves [kg Sb-e./kg]</c:v>
                </c:pt>
                <c:pt idx="1">
                  <c:v>ADPresources [kg Sb-e./kg]</c:v>
                </c:pt>
                <c:pt idx="2">
                  <c:v>AADP [kg Sb-e./kg]</c:v>
                </c:pt>
              </c:strCache>
            </c:strRef>
          </c:cat>
          <c:val>
            <c:numRef>
              <c:f>AADP_21!$H$28:$J$28</c:f>
              <c:numCache>
                <c:formatCode>0.00E+00</c:formatCode>
                <c:ptCount val="3"/>
                <c:pt idx="0">
                  <c:v>2.4300000000000001E-5</c:v>
                </c:pt>
                <c:pt idx="1">
                  <c:v>3.3551461674796099E-3</c:v>
                </c:pt>
                <c:pt idx="2">
                  <c:v>1.3761167688794838E-2</c:v>
                </c:pt>
              </c:numCache>
            </c:numRef>
          </c:val>
        </c:ser>
        <c:ser>
          <c:idx val="18"/>
          <c:order val="16"/>
          <c:tx>
            <c:strRef>
              <c:f>AADP_21!$B$29</c:f>
              <c:strCache>
                <c:ptCount val="1"/>
                <c:pt idx="0">
                  <c:v>Ti</c:v>
                </c:pt>
              </c:strCache>
            </c:strRef>
          </c:tx>
          <c:invertIfNegative val="0"/>
          <c:cat>
            <c:strRef>
              <c:f>AADP_21!$H$10:$J$10</c:f>
              <c:strCache>
                <c:ptCount val="3"/>
                <c:pt idx="0">
                  <c:v>ADPultimate reserves [kg Sb-e./kg]</c:v>
                </c:pt>
                <c:pt idx="1">
                  <c:v>ADPresources [kg Sb-e./kg]</c:v>
                </c:pt>
                <c:pt idx="2">
                  <c:v>AADP [kg Sb-e./kg]</c:v>
                </c:pt>
              </c:strCache>
            </c:strRef>
          </c:cat>
          <c:val>
            <c:numRef>
              <c:f>AADP_21!$H$29:$J$29</c:f>
              <c:numCache>
                <c:formatCode>0.00E+00</c:formatCode>
                <c:ptCount val="3"/>
                <c:pt idx="0">
                  <c:v>2.7899999999999998E-8</c:v>
                </c:pt>
                <c:pt idx="1">
                  <c:v>2.3525280898876406E-4</c:v>
                </c:pt>
                <c:pt idx="2">
                  <c:v>7.7090977641710342E-4</c:v>
                </c:pt>
              </c:numCache>
            </c:numRef>
          </c:val>
        </c:ser>
        <c:ser>
          <c:idx val="19"/>
          <c:order val="17"/>
          <c:tx>
            <c:strRef>
              <c:f>AADP_21!$B$30</c:f>
              <c:strCache>
                <c:ptCount val="1"/>
                <c:pt idx="0">
                  <c:v>V</c:v>
                </c:pt>
              </c:strCache>
            </c:strRef>
          </c:tx>
          <c:invertIfNegative val="0"/>
          <c:cat>
            <c:strRef>
              <c:f>AADP_21!$H$10:$J$10</c:f>
              <c:strCache>
                <c:ptCount val="3"/>
                <c:pt idx="0">
                  <c:v>ADPultimate reserves [kg Sb-e./kg]</c:v>
                </c:pt>
                <c:pt idx="1">
                  <c:v>ADPresources [kg Sb-e./kg]</c:v>
                </c:pt>
                <c:pt idx="2">
                  <c:v>AADP [kg Sb-e./kg]</c:v>
                </c:pt>
              </c:strCache>
            </c:strRef>
          </c:cat>
          <c:val>
            <c:numRef>
              <c:f>AADP_21!$H$30:$J$30</c:f>
              <c:numCache>
                <c:formatCode>0.00E+00</c:formatCode>
                <c:ptCount val="3"/>
                <c:pt idx="0">
                  <c:v>7.7000000000000004E-7</c:v>
                </c:pt>
                <c:pt idx="1">
                  <c:v>2.2081241984933798E-3</c:v>
                </c:pt>
                <c:pt idx="2">
                  <c:v>8.7299481356916155E-3</c:v>
                </c:pt>
              </c:numCache>
            </c:numRef>
          </c:val>
        </c:ser>
        <c:ser>
          <c:idx val="20"/>
          <c:order val="18"/>
          <c:tx>
            <c:strRef>
              <c:f>AADP_21!$B$31</c:f>
              <c:strCache>
                <c:ptCount val="1"/>
                <c:pt idx="0">
                  <c:v>Zn</c:v>
                </c:pt>
              </c:strCache>
            </c:strRef>
          </c:tx>
          <c:invertIfNegative val="0"/>
          <c:cat>
            <c:strRef>
              <c:f>AADP_21!$H$10:$J$10</c:f>
              <c:strCache>
                <c:ptCount val="3"/>
                <c:pt idx="0">
                  <c:v>ADPultimate reserves [kg Sb-e./kg]</c:v>
                </c:pt>
                <c:pt idx="1">
                  <c:v>ADPresources [kg Sb-e./kg]</c:v>
                </c:pt>
                <c:pt idx="2">
                  <c:v>AADP [kg Sb-e./kg]</c:v>
                </c:pt>
              </c:strCache>
            </c:strRef>
          </c:cat>
          <c:val>
            <c:numRef>
              <c:f>AADP_21!$H$31:$J$31</c:f>
              <c:numCache>
                <c:formatCode>0.00E+00</c:formatCode>
                <c:ptCount val="3"/>
                <c:pt idx="0">
                  <c:v>5.3799999999999996E-4</c:v>
                </c:pt>
                <c:pt idx="1">
                  <c:v>4.9799246786392355E-4</c:v>
                </c:pt>
                <c:pt idx="2">
                  <c:v>1.4650771020404336E-3</c:v>
                </c:pt>
              </c:numCache>
            </c:numRef>
          </c:val>
        </c:ser>
        <c:dLbls>
          <c:showLegendKey val="0"/>
          <c:showVal val="0"/>
          <c:showCatName val="0"/>
          <c:showSerName val="0"/>
          <c:showPercent val="0"/>
          <c:showBubbleSize val="0"/>
        </c:dLbls>
        <c:gapWidth val="150"/>
        <c:overlap val="100"/>
        <c:axId val="126632704"/>
        <c:axId val="126634240"/>
      </c:barChart>
      <c:catAx>
        <c:axId val="126632704"/>
        <c:scaling>
          <c:orientation val="minMax"/>
        </c:scaling>
        <c:delete val="0"/>
        <c:axPos val="b"/>
        <c:majorTickMark val="out"/>
        <c:minorTickMark val="none"/>
        <c:tickLblPos val="nextTo"/>
        <c:crossAx val="126634240"/>
        <c:crosses val="autoZero"/>
        <c:auto val="1"/>
        <c:lblAlgn val="ctr"/>
        <c:lblOffset val="100"/>
        <c:noMultiLvlLbl val="0"/>
      </c:catAx>
      <c:valAx>
        <c:axId val="126634240"/>
        <c:scaling>
          <c:orientation val="minMax"/>
        </c:scaling>
        <c:delete val="0"/>
        <c:axPos val="l"/>
        <c:majorGridlines/>
        <c:numFmt formatCode="0%" sourceLinked="1"/>
        <c:majorTickMark val="out"/>
        <c:minorTickMark val="none"/>
        <c:tickLblPos val="nextTo"/>
        <c:crossAx val="126632704"/>
        <c:crosses val="autoZero"/>
        <c:crossBetween val="between"/>
      </c:valAx>
    </c:plotArea>
    <c:legend>
      <c:legendPos val="r"/>
      <c:layout>
        <c:manualLayout>
          <c:xMode val="edge"/>
          <c:yMode val="edge"/>
          <c:x val="0.90588726444506895"/>
          <c:y val="8.8894993510986384E-3"/>
          <c:w val="8.0983634972409069E-2"/>
          <c:h val="0.97814531025957341"/>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AADP_21!$B$11</c:f>
              <c:strCache>
                <c:ptCount val="1"/>
                <c:pt idx="0">
                  <c:v>Al</c:v>
                </c:pt>
              </c:strCache>
            </c:strRef>
          </c:tx>
          <c:invertIfNegative val="0"/>
          <c:cat>
            <c:strRef>
              <c:f>AADP_21!$H$10:$J$10</c:f>
              <c:strCache>
                <c:ptCount val="3"/>
                <c:pt idx="0">
                  <c:v>ADPultimate reserves [kg Sb-e./kg]</c:v>
                </c:pt>
                <c:pt idx="1">
                  <c:v>ADPresources [kg Sb-e./kg]</c:v>
                </c:pt>
                <c:pt idx="2">
                  <c:v>AADP [kg Sb-e./kg]</c:v>
                </c:pt>
              </c:strCache>
            </c:strRef>
          </c:cat>
          <c:val>
            <c:numRef>
              <c:f>AADP_21!$H$11:$J$11</c:f>
              <c:numCache>
                <c:formatCode>0.00E+00</c:formatCode>
                <c:ptCount val="3"/>
                <c:pt idx="0">
                  <c:v>1.09E-9</c:v>
                </c:pt>
                <c:pt idx="1">
                  <c:v>1.1086142322097381E-6</c:v>
                </c:pt>
                <c:pt idx="2">
                  <c:v>4.4607643204253671E-6</c:v>
                </c:pt>
              </c:numCache>
            </c:numRef>
          </c:val>
        </c:ser>
        <c:ser>
          <c:idx val="2"/>
          <c:order val="1"/>
          <c:tx>
            <c:strRef>
              <c:f>AADP_21!$B$13</c:f>
              <c:strCache>
                <c:ptCount val="1"/>
                <c:pt idx="0">
                  <c:v>Cd</c:v>
                </c:pt>
              </c:strCache>
            </c:strRef>
          </c:tx>
          <c:invertIfNegative val="0"/>
          <c:dLbls>
            <c:showLegendKey val="0"/>
            <c:showVal val="0"/>
            <c:showCatName val="0"/>
            <c:showSerName val="1"/>
            <c:showPercent val="0"/>
            <c:showBubbleSize val="0"/>
            <c:showLeaderLines val="0"/>
          </c:dLbls>
          <c:cat>
            <c:strRef>
              <c:f>AADP_21!$H$10:$J$10</c:f>
              <c:strCache>
                <c:ptCount val="3"/>
                <c:pt idx="0">
                  <c:v>ADPultimate reserves [kg Sb-e./kg]</c:v>
                </c:pt>
                <c:pt idx="1">
                  <c:v>ADPresources [kg Sb-e./kg]</c:v>
                </c:pt>
                <c:pt idx="2">
                  <c:v>AADP [kg Sb-e./kg]</c:v>
                </c:pt>
              </c:strCache>
            </c:strRef>
          </c:cat>
          <c:val>
            <c:numRef>
              <c:f>AADP_21!$H$13:$J$13</c:f>
              <c:numCache>
                <c:formatCode>0.00E+00</c:formatCode>
                <c:ptCount val="3"/>
                <c:pt idx="0">
                  <c:v>0.157</c:v>
                </c:pt>
                <c:pt idx="1">
                  <c:v>8.6610486891385785E-2</c:v>
                </c:pt>
                <c:pt idx="2">
                  <c:v>0.27230564129123969</c:v>
                </c:pt>
              </c:numCache>
            </c:numRef>
          </c:val>
        </c:ser>
        <c:ser>
          <c:idx val="3"/>
          <c:order val="2"/>
          <c:tx>
            <c:strRef>
              <c:f>AADP_21!$B$14</c:f>
              <c:strCache>
                <c:ptCount val="1"/>
                <c:pt idx="0">
                  <c:v>Co</c:v>
                </c:pt>
              </c:strCache>
            </c:strRef>
          </c:tx>
          <c:invertIfNegative val="0"/>
          <c:dLbls>
            <c:showLegendKey val="0"/>
            <c:showVal val="0"/>
            <c:showCatName val="0"/>
            <c:showSerName val="1"/>
            <c:showPercent val="0"/>
            <c:showBubbleSize val="0"/>
            <c:showLeaderLines val="0"/>
          </c:dLbls>
          <c:cat>
            <c:strRef>
              <c:f>AADP_21!$H$10:$J$10</c:f>
              <c:strCache>
                <c:ptCount val="3"/>
                <c:pt idx="0">
                  <c:v>ADPultimate reserves [kg Sb-e./kg]</c:v>
                </c:pt>
                <c:pt idx="1">
                  <c:v>ADPresources [kg Sb-e./kg]</c:v>
                </c:pt>
                <c:pt idx="2">
                  <c:v>AADP [kg Sb-e./kg]</c:v>
                </c:pt>
              </c:strCache>
            </c:strRef>
          </c:cat>
          <c:val>
            <c:numRef>
              <c:f>AADP_21!$H$14:$J$14</c:f>
              <c:numCache>
                <c:formatCode>0.00E+00</c:formatCode>
                <c:ptCount val="3"/>
                <c:pt idx="0">
                  <c:v>1.5699999999999999E-5</c:v>
                </c:pt>
                <c:pt idx="1">
                  <c:v>6.8039950062421986E-2</c:v>
                </c:pt>
                <c:pt idx="2">
                  <c:v>0.22732077349503854</c:v>
                </c:pt>
              </c:numCache>
            </c:numRef>
          </c:val>
        </c:ser>
        <c:ser>
          <c:idx val="4"/>
          <c:order val="3"/>
          <c:tx>
            <c:strRef>
              <c:f>AADP_21!$B$15</c:f>
              <c:strCache>
                <c:ptCount val="1"/>
                <c:pt idx="0">
                  <c:v>Cr</c:v>
                </c:pt>
              </c:strCache>
            </c:strRef>
          </c:tx>
          <c:invertIfNegative val="0"/>
          <c:cat>
            <c:strRef>
              <c:f>AADP_21!$H$10:$J$10</c:f>
              <c:strCache>
                <c:ptCount val="3"/>
                <c:pt idx="0">
                  <c:v>ADPultimate reserves [kg Sb-e./kg]</c:v>
                </c:pt>
                <c:pt idx="1">
                  <c:v>ADPresources [kg Sb-e./kg]</c:v>
                </c:pt>
                <c:pt idx="2">
                  <c:v>AADP [kg Sb-e./kg]</c:v>
                </c:pt>
              </c:strCache>
            </c:strRef>
          </c:cat>
          <c:val>
            <c:numRef>
              <c:f>AADP_21!$H$15:$J$15</c:f>
              <c:numCache>
                <c:formatCode>0.00E+00</c:formatCode>
                <c:ptCount val="3"/>
                <c:pt idx="0">
                  <c:v>4.4299999999999998E-4</c:v>
                </c:pt>
                <c:pt idx="1">
                  <c:v>2.2725499375780277E-5</c:v>
                </c:pt>
                <c:pt idx="2">
                  <c:v>9.0983826671289561E-5</c:v>
                </c:pt>
              </c:numCache>
            </c:numRef>
          </c:val>
        </c:ser>
        <c:ser>
          <c:idx val="5"/>
          <c:order val="4"/>
          <c:tx>
            <c:strRef>
              <c:f>AADP_21!$B$16</c:f>
              <c:strCache>
                <c:ptCount val="1"/>
                <c:pt idx="0">
                  <c:v>Cu</c:v>
                </c:pt>
              </c:strCache>
            </c:strRef>
          </c:tx>
          <c:invertIfNegative val="0"/>
          <c:cat>
            <c:strRef>
              <c:f>AADP_21!$H$10:$J$10</c:f>
              <c:strCache>
                <c:ptCount val="3"/>
                <c:pt idx="0">
                  <c:v>ADPultimate reserves [kg Sb-e./kg]</c:v>
                </c:pt>
                <c:pt idx="1">
                  <c:v>ADPresources [kg Sb-e./kg]</c:v>
                </c:pt>
                <c:pt idx="2">
                  <c:v>AADP [kg Sb-e./kg]</c:v>
                </c:pt>
              </c:strCache>
            </c:strRef>
          </c:cat>
          <c:val>
            <c:numRef>
              <c:f>AADP_21!$H$16:$J$16</c:f>
              <c:numCache>
                <c:formatCode>0.00E+00</c:formatCode>
                <c:ptCount val="3"/>
                <c:pt idx="0">
                  <c:v>1.3699999999999999E-3</c:v>
                </c:pt>
                <c:pt idx="1">
                  <c:v>2.512484394506867E-4</c:v>
                </c:pt>
                <c:pt idx="2">
                  <c:v>7.8153645079464141E-4</c:v>
                </c:pt>
              </c:numCache>
            </c:numRef>
          </c:val>
        </c:ser>
        <c:ser>
          <c:idx val="6"/>
          <c:order val="5"/>
          <c:tx>
            <c:strRef>
              <c:f>AADP_21!$B$17</c:f>
              <c:strCache>
                <c:ptCount val="1"/>
                <c:pt idx="0">
                  <c:v>Fe</c:v>
                </c:pt>
              </c:strCache>
            </c:strRef>
          </c:tx>
          <c:invertIfNegative val="0"/>
          <c:cat>
            <c:strRef>
              <c:f>AADP_21!$H$10:$J$10</c:f>
              <c:strCache>
                <c:ptCount val="3"/>
                <c:pt idx="0">
                  <c:v>ADPultimate reserves [kg Sb-e./kg]</c:v>
                </c:pt>
                <c:pt idx="1">
                  <c:v>ADPresources [kg Sb-e./kg]</c:v>
                </c:pt>
                <c:pt idx="2">
                  <c:v>AADP [kg Sb-e./kg]</c:v>
                </c:pt>
              </c:strCache>
            </c:strRef>
          </c:cat>
          <c:val>
            <c:numRef>
              <c:f>AADP_21!$H$17:$J$17</c:f>
              <c:numCache>
                <c:formatCode>0.00E+00</c:formatCode>
                <c:ptCount val="3"/>
                <c:pt idx="0">
                  <c:v>5.2399999999999999E-8</c:v>
                </c:pt>
                <c:pt idx="1">
                  <c:v>6.4518960674157308E-7</c:v>
                </c:pt>
                <c:pt idx="2">
                  <c:v>2.3491464685903647E-6</c:v>
                </c:pt>
              </c:numCache>
            </c:numRef>
          </c:val>
        </c:ser>
        <c:ser>
          <c:idx val="7"/>
          <c:order val="6"/>
          <c:tx>
            <c:strRef>
              <c:f>AADP_21!$B$18</c:f>
              <c:strCache>
                <c:ptCount val="1"/>
                <c:pt idx="0">
                  <c:v>Hg</c:v>
                </c:pt>
              </c:strCache>
            </c:strRef>
          </c:tx>
          <c:invertIfNegative val="0"/>
          <c:dLbls>
            <c:showLegendKey val="0"/>
            <c:showVal val="0"/>
            <c:showCatName val="0"/>
            <c:showSerName val="1"/>
            <c:showPercent val="0"/>
            <c:showBubbleSize val="0"/>
            <c:showLeaderLines val="0"/>
          </c:dLbls>
          <c:cat>
            <c:strRef>
              <c:f>AADP_21!$H$10:$J$10</c:f>
              <c:strCache>
                <c:ptCount val="3"/>
                <c:pt idx="0">
                  <c:v>ADPultimate reserves [kg Sb-e./kg]</c:v>
                </c:pt>
                <c:pt idx="1">
                  <c:v>ADPresources [kg Sb-e./kg]</c:v>
                </c:pt>
                <c:pt idx="2">
                  <c:v>AADP [kg Sb-e./kg]</c:v>
                </c:pt>
              </c:strCache>
            </c:strRef>
          </c:cat>
          <c:val>
            <c:numRef>
              <c:f>AADP_21!$H$18:$J$18</c:f>
              <c:numCache>
                <c:formatCode>0.00E+00</c:formatCode>
                <c:ptCount val="3"/>
                <c:pt idx="0">
                  <c:v>9.2200000000000004E-2</c:v>
                </c:pt>
                <c:pt idx="1">
                  <c:v>0.78417602996254698</c:v>
                </c:pt>
                <c:pt idx="2">
                  <c:v>1.0690281886013846</c:v>
                </c:pt>
              </c:numCache>
            </c:numRef>
          </c:val>
        </c:ser>
        <c:ser>
          <c:idx val="8"/>
          <c:order val="7"/>
          <c:tx>
            <c:strRef>
              <c:f>AADP_21!$B$19</c:f>
              <c:strCache>
                <c:ptCount val="1"/>
                <c:pt idx="0">
                  <c:v>Li</c:v>
                </c:pt>
              </c:strCache>
            </c:strRef>
          </c:tx>
          <c:invertIfNegative val="0"/>
          <c:cat>
            <c:strRef>
              <c:f>AADP_21!$H$10:$J$10</c:f>
              <c:strCache>
                <c:ptCount val="3"/>
                <c:pt idx="0">
                  <c:v>ADPultimate reserves [kg Sb-e./kg]</c:v>
                </c:pt>
                <c:pt idx="1">
                  <c:v>ADPresources [kg Sb-e./kg]</c:v>
                </c:pt>
                <c:pt idx="2">
                  <c:v>AADP [kg Sb-e./kg]</c:v>
                </c:pt>
              </c:strCache>
            </c:strRef>
          </c:cat>
          <c:val>
            <c:numRef>
              <c:f>AADP_21!$H$19:$J$19</c:f>
              <c:numCache>
                <c:formatCode>0.00E+00</c:formatCode>
                <c:ptCount val="3"/>
                <c:pt idx="0">
                  <c:v>1.15E-5</c:v>
                </c:pt>
                <c:pt idx="1">
                  <c:v>2.9933286516853935E-3</c:v>
                </c:pt>
                <c:pt idx="2">
                  <c:v>9.0273592242035121E-3</c:v>
                </c:pt>
              </c:numCache>
            </c:numRef>
          </c:val>
        </c:ser>
        <c:ser>
          <c:idx val="9"/>
          <c:order val="8"/>
          <c:tx>
            <c:strRef>
              <c:f>AADP_21!$B$20</c:f>
              <c:strCache>
                <c:ptCount val="1"/>
                <c:pt idx="0">
                  <c:v>Mn</c:v>
                </c:pt>
              </c:strCache>
            </c:strRef>
          </c:tx>
          <c:invertIfNegative val="0"/>
          <c:cat>
            <c:strRef>
              <c:f>AADP_21!$H$10:$J$10</c:f>
              <c:strCache>
                <c:ptCount val="3"/>
                <c:pt idx="0">
                  <c:v>ADPultimate reserves [kg Sb-e./kg]</c:v>
                </c:pt>
                <c:pt idx="1">
                  <c:v>ADPresources [kg Sb-e./kg]</c:v>
                </c:pt>
                <c:pt idx="2">
                  <c:v>AADP [kg Sb-e./kg]</c:v>
                </c:pt>
              </c:strCache>
            </c:strRef>
          </c:cat>
          <c:val>
            <c:numRef>
              <c:f>AADP_21!$H$20:$J$20</c:f>
              <c:numCache>
                <c:formatCode>0.00E+00</c:formatCode>
                <c:ptCount val="3"/>
                <c:pt idx="0">
                  <c:v>2.5399999999999998E-6</c:v>
                </c:pt>
                <c:pt idx="1">
                  <c:v>1.1144569585578037E-3</c:v>
                </c:pt>
                <c:pt idx="2">
                  <c:v>2.6744332526538253E-3</c:v>
                </c:pt>
              </c:numCache>
            </c:numRef>
          </c:val>
        </c:ser>
        <c:ser>
          <c:idx val="10"/>
          <c:order val="9"/>
          <c:tx>
            <c:strRef>
              <c:f>AADP_21!$B$21</c:f>
              <c:strCache>
                <c:ptCount val="1"/>
                <c:pt idx="0">
                  <c:v>Mo</c:v>
                </c:pt>
              </c:strCache>
            </c:strRef>
          </c:tx>
          <c:invertIfNegative val="0"/>
          <c:dLbls>
            <c:showLegendKey val="0"/>
            <c:showVal val="0"/>
            <c:showCatName val="0"/>
            <c:showSerName val="1"/>
            <c:showPercent val="0"/>
            <c:showBubbleSize val="0"/>
            <c:showLeaderLines val="0"/>
          </c:dLbls>
          <c:cat>
            <c:strRef>
              <c:f>AADP_21!$H$10:$J$10</c:f>
              <c:strCache>
                <c:ptCount val="3"/>
                <c:pt idx="0">
                  <c:v>ADPultimate reserves [kg Sb-e./kg]</c:v>
                </c:pt>
                <c:pt idx="1">
                  <c:v>ADPresources [kg Sb-e./kg]</c:v>
                </c:pt>
                <c:pt idx="2">
                  <c:v>AADP [kg Sb-e./kg]</c:v>
                </c:pt>
              </c:strCache>
            </c:strRef>
          </c:cat>
          <c:val>
            <c:numRef>
              <c:f>AADP_21!$H$21:$J$21</c:f>
              <c:numCache>
                <c:formatCode>0.00E+00</c:formatCode>
                <c:ptCount val="3"/>
                <c:pt idx="0">
                  <c:v>1.78E-2</c:v>
                </c:pt>
                <c:pt idx="1">
                  <c:v>9.269662921348315E-2</c:v>
                </c:pt>
                <c:pt idx="2">
                  <c:v>0.24618322983756818</c:v>
                </c:pt>
              </c:numCache>
            </c:numRef>
          </c:val>
        </c:ser>
        <c:ser>
          <c:idx val="11"/>
          <c:order val="10"/>
          <c:tx>
            <c:strRef>
              <c:f>AADP_21!$B$22</c:f>
              <c:strCache>
                <c:ptCount val="1"/>
                <c:pt idx="0">
                  <c:v>Ni</c:v>
                </c:pt>
              </c:strCache>
            </c:strRef>
          </c:tx>
          <c:invertIfNegative val="0"/>
          <c:cat>
            <c:strRef>
              <c:f>AADP_21!$H$10:$J$10</c:f>
              <c:strCache>
                <c:ptCount val="3"/>
                <c:pt idx="0">
                  <c:v>ADPultimate reserves [kg Sb-e./kg]</c:v>
                </c:pt>
                <c:pt idx="1">
                  <c:v>ADPresources [kg Sb-e./kg]</c:v>
                </c:pt>
                <c:pt idx="2">
                  <c:v>AADP [kg Sb-e./kg]</c:v>
                </c:pt>
              </c:strCache>
            </c:strRef>
          </c:cat>
          <c:val>
            <c:numRef>
              <c:f>AADP_21!$H$22:$J$22</c:f>
              <c:numCache>
                <c:formatCode>0.00E+00</c:formatCode>
                <c:ptCount val="3"/>
                <c:pt idx="0">
                  <c:v>6.5300000000000002E-5</c:v>
                </c:pt>
                <c:pt idx="1">
                  <c:v>1.6122598231500567E-2</c:v>
                </c:pt>
                <c:pt idx="2">
                  <c:v>3.8424213034604915E-2</c:v>
                </c:pt>
              </c:numCache>
            </c:numRef>
          </c:val>
        </c:ser>
        <c:ser>
          <c:idx val="13"/>
          <c:order val="11"/>
          <c:tx>
            <c:strRef>
              <c:f>AADP_21!$B$24</c:f>
              <c:strCache>
                <c:ptCount val="1"/>
                <c:pt idx="0">
                  <c:v>Pb</c:v>
                </c:pt>
              </c:strCache>
            </c:strRef>
          </c:tx>
          <c:invertIfNegative val="0"/>
          <c:cat>
            <c:strRef>
              <c:f>AADP_21!$H$10:$J$10</c:f>
              <c:strCache>
                <c:ptCount val="3"/>
                <c:pt idx="0">
                  <c:v>ADPultimate reserves [kg Sb-e./kg]</c:v>
                </c:pt>
                <c:pt idx="1">
                  <c:v>ADPresources [kg Sb-e./kg]</c:v>
                </c:pt>
                <c:pt idx="2">
                  <c:v>AADP [kg Sb-e./kg]</c:v>
                </c:pt>
              </c:strCache>
            </c:strRef>
          </c:cat>
          <c:val>
            <c:numRef>
              <c:f>AADP_21!$H$24:$J$24</c:f>
              <c:numCache>
                <c:formatCode>0.00E+00</c:formatCode>
                <c:ptCount val="3"/>
                <c:pt idx="0">
                  <c:v>6.3400000000000001E-3</c:v>
                </c:pt>
                <c:pt idx="1">
                  <c:v>1.6502808988764044E-4</c:v>
                </c:pt>
                <c:pt idx="2">
                  <c:v>5.7035165970632492E-4</c:v>
                </c:pt>
              </c:numCache>
            </c:numRef>
          </c:val>
        </c:ser>
        <c:ser>
          <c:idx val="15"/>
          <c:order val="12"/>
          <c:tx>
            <c:strRef>
              <c:f>AADP_21!$B$26</c:f>
              <c:strCache>
                <c:ptCount val="1"/>
                <c:pt idx="0">
                  <c:v>S</c:v>
                </c:pt>
              </c:strCache>
            </c:strRef>
          </c:tx>
          <c:invertIfNegative val="0"/>
          <c:cat>
            <c:strRef>
              <c:f>AADP_21!$H$10:$J$10</c:f>
              <c:strCache>
                <c:ptCount val="3"/>
                <c:pt idx="0">
                  <c:v>ADPultimate reserves [kg Sb-e./kg]</c:v>
                </c:pt>
                <c:pt idx="1">
                  <c:v>ADPresources [kg Sb-e./kg]</c:v>
                </c:pt>
                <c:pt idx="2">
                  <c:v>AADP [kg Sb-e./kg]</c:v>
                </c:pt>
              </c:strCache>
            </c:strRef>
          </c:cat>
          <c:val>
            <c:numRef>
              <c:f>AADP_21!$H$26:$J$26</c:f>
              <c:numCache>
                <c:formatCode>0.00E+00</c:formatCode>
                <c:ptCount val="3"/>
                <c:pt idx="0">
                  <c:v>1.93E-4</c:v>
                </c:pt>
                <c:pt idx="1">
                  <c:v>3.8258426966292138E-4</c:v>
                </c:pt>
                <c:pt idx="2">
                  <c:v>7.3323776475955058E-4</c:v>
                </c:pt>
              </c:numCache>
            </c:numRef>
          </c:val>
        </c:ser>
        <c:ser>
          <c:idx val="17"/>
          <c:order val="13"/>
          <c:tx>
            <c:strRef>
              <c:f>AADP_21!$B$28</c:f>
              <c:strCache>
                <c:ptCount val="1"/>
                <c:pt idx="0">
                  <c:v>Tl</c:v>
                </c:pt>
              </c:strCache>
            </c:strRef>
          </c:tx>
          <c:invertIfNegative val="0"/>
          <c:cat>
            <c:strRef>
              <c:f>AADP_21!$H$10:$J$10</c:f>
              <c:strCache>
                <c:ptCount val="3"/>
                <c:pt idx="0">
                  <c:v>ADPultimate reserves [kg Sb-e./kg]</c:v>
                </c:pt>
                <c:pt idx="1">
                  <c:v>ADPresources [kg Sb-e./kg]</c:v>
                </c:pt>
                <c:pt idx="2">
                  <c:v>AADP [kg Sb-e./kg]</c:v>
                </c:pt>
              </c:strCache>
            </c:strRef>
          </c:cat>
          <c:val>
            <c:numRef>
              <c:f>AADP_21!$H$28:$J$28</c:f>
              <c:numCache>
                <c:formatCode>0.00E+00</c:formatCode>
                <c:ptCount val="3"/>
                <c:pt idx="0">
                  <c:v>2.4300000000000001E-5</c:v>
                </c:pt>
                <c:pt idx="1">
                  <c:v>3.3551461674796099E-3</c:v>
                </c:pt>
                <c:pt idx="2">
                  <c:v>1.3761167688794838E-2</c:v>
                </c:pt>
              </c:numCache>
            </c:numRef>
          </c:val>
        </c:ser>
        <c:ser>
          <c:idx val="18"/>
          <c:order val="14"/>
          <c:tx>
            <c:strRef>
              <c:f>AADP_21!$B$29</c:f>
              <c:strCache>
                <c:ptCount val="1"/>
                <c:pt idx="0">
                  <c:v>Ti</c:v>
                </c:pt>
              </c:strCache>
            </c:strRef>
          </c:tx>
          <c:invertIfNegative val="0"/>
          <c:cat>
            <c:strRef>
              <c:f>AADP_21!$H$10:$J$10</c:f>
              <c:strCache>
                <c:ptCount val="3"/>
                <c:pt idx="0">
                  <c:v>ADPultimate reserves [kg Sb-e./kg]</c:v>
                </c:pt>
                <c:pt idx="1">
                  <c:v>ADPresources [kg Sb-e./kg]</c:v>
                </c:pt>
                <c:pt idx="2">
                  <c:v>AADP [kg Sb-e./kg]</c:v>
                </c:pt>
              </c:strCache>
            </c:strRef>
          </c:cat>
          <c:val>
            <c:numRef>
              <c:f>AADP_21!$H$29:$J$29</c:f>
              <c:numCache>
                <c:formatCode>0.00E+00</c:formatCode>
                <c:ptCount val="3"/>
                <c:pt idx="0">
                  <c:v>2.7899999999999998E-8</c:v>
                </c:pt>
                <c:pt idx="1">
                  <c:v>2.3525280898876406E-4</c:v>
                </c:pt>
                <c:pt idx="2">
                  <c:v>7.7090977641710342E-4</c:v>
                </c:pt>
              </c:numCache>
            </c:numRef>
          </c:val>
        </c:ser>
        <c:ser>
          <c:idx val="19"/>
          <c:order val="15"/>
          <c:tx>
            <c:strRef>
              <c:f>AADP_21!$B$30</c:f>
              <c:strCache>
                <c:ptCount val="1"/>
                <c:pt idx="0">
                  <c:v>V</c:v>
                </c:pt>
              </c:strCache>
            </c:strRef>
          </c:tx>
          <c:invertIfNegative val="0"/>
          <c:cat>
            <c:strRef>
              <c:f>AADP_21!$H$10:$J$10</c:f>
              <c:strCache>
                <c:ptCount val="3"/>
                <c:pt idx="0">
                  <c:v>ADPultimate reserves [kg Sb-e./kg]</c:v>
                </c:pt>
                <c:pt idx="1">
                  <c:v>ADPresources [kg Sb-e./kg]</c:v>
                </c:pt>
                <c:pt idx="2">
                  <c:v>AADP [kg Sb-e./kg]</c:v>
                </c:pt>
              </c:strCache>
            </c:strRef>
          </c:cat>
          <c:val>
            <c:numRef>
              <c:f>AADP_21!$H$30:$J$30</c:f>
              <c:numCache>
                <c:formatCode>0.00E+00</c:formatCode>
                <c:ptCount val="3"/>
                <c:pt idx="0">
                  <c:v>7.7000000000000004E-7</c:v>
                </c:pt>
                <c:pt idx="1">
                  <c:v>2.2081241984933798E-3</c:v>
                </c:pt>
                <c:pt idx="2">
                  <c:v>8.7299481356916155E-3</c:v>
                </c:pt>
              </c:numCache>
            </c:numRef>
          </c:val>
        </c:ser>
        <c:ser>
          <c:idx val="20"/>
          <c:order val="16"/>
          <c:tx>
            <c:strRef>
              <c:f>AADP_21!$B$31</c:f>
              <c:strCache>
                <c:ptCount val="1"/>
                <c:pt idx="0">
                  <c:v>Zn</c:v>
                </c:pt>
              </c:strCache>
            </c:strRef>
          </c:tx>
          <c:invertIfNegative val="0"/>
          <c:cat>
            <c:strRef>
              <c:f>AADP_21!$H$10:$J$10</c:f>
              <c:strCache>
                <c:ptCount val="3"/>
                <c:pt idx="0">
                  <c:v>ADPultimate reserves [kg Sb-e./kg]</c:v>
                </c:pt>
                <c:pt idx="1">
                  <c:v>ADPresources [kg Sb-e./kg]</c:v>
                </c:pt>
                <c:pt idx="2">
                  <c:v>AADP [kg Sb-e./kg]</c:v>
                </c:pt>
              </c:strCache>
            </c:strRef>
          </c:cat>
          <c:val>
            <c:numRef>
              <c:f>AADP_21!$H$31:$J$31</c:f>
              <c:numCache>
                <c:formatCode>0.00E+00</c:formatCode>
                <c:ptCount val="3"/>
                <c:pt idx="0">
                  <c:v>5.3799999999999996E-4</c:v>
                </c:pt>
                <c:pt idx="1">
                  <c:v>4.9799246786392355E-4</c:v>
                </c:pt>
                <c:pt idx="2">
                  <c:v>1.4650771020404336E-3</c:v>
                </c:pt>
              </c:numCache>
            </c:numRef>
          </c:val>
        </c:ser>
        <c:dLbls>
          <c:showLegendKey val="0"/>
          <c:showVal val="0"/>
          <c:showCatName val="0"/>
          <c:showSerName val="0"/>
          <c:showPercent val="0"/>
          <c:showBubbleSize val="0"/>
        </c:dLbls>
        <c:gapWidth val="150"/>
        <c:overlap val="100"/>
        <c:axId val="127053824"/>
        <c:axId val="127055360"/>
      </c:barChart>
      <c:catAx>
        <c:axId val="127053824"/>
        <c:scaling>
          <c:orientation val="minMax"/>
        </c:scaling>
        <c:delete val="0"/>
        <c:axPos val="b"/>
        <c:majorTickMark val="out"/>
        <c:minorTickMark val="none"/>
        <c:tickLblPos val="nextTo"/>
        <c:crossAx val="127055360"/>
        <c:crosses val="autoZero"/>
        <c:auto val="1"/>
        <c:lblAlgn val="ctr"/>
        <c:lblOffset val="100"/>
        <c:noMultiLvlLbl val="0"/>
      </c:catAx>
      <c:valAx>
        <c:axId val="127055360"/>
        <c:scaling>
          <c:orientation val="minMax"/>
        </c:scaling>
        <c:delete val="0"/>
        <c:axPos val="l"/>
        <c:majorGridlines/>
        <c:numFmt formatCode="0%" sourceLinked="1"/>
        <c:majorTickMark val="out"/>
        <c:minorTickMark val="none"/>
        <c:tickLblPos val="nextTo"/>
        <c:crossAx val="127053824"/>
        <c:crosses val="autoZero"/>
        <c:crossBetween val="between"/>
      </c:valAx>
    </c:plotArea>
    <c:legend>
      <c:legendPos val="r"/>
      <c:layout>
        <c:manualLayout>
          <c:xMode val="edge"/>
          <c:yMode val="edge"/>
          <c:x val="0.91945400171367497"/>
          <c:y val="3.3675972324099098E-3"/>
          <c:w val="6.7416897703803005E-2"/>
          <c:h val="0.993264483677469"/>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'AADP_21+Dissipation'!$B$11</c:f>
              <c:strCache>
                <c:ptCount val="1"/>
                <c:pt idx="0">
                  <c:v>Al</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'AADP_21+Dissipation'!$H$11:$J$11</c:f>
              <c:numCache>
                <c:formatCode>0.00E+00</c:formatCode>
                <c:ptCount val="3"/>
                <c:pt idx="0">
                  <c:v>1.09E-9</c:v>
                </c:pt>
                <c:pt idx="1">
                  <c:v>1.1086142322097381E-6</c:v>
                </c:pt>
                <c:pt idx="2">
                  <c:v>4.4607643204253671E-6</c:v>
                </c:pt>
              </c:numCache>
            </c:numRef>
          </c:val>
        </c:ser>
        <c:ser>
          <c:idx val="1"/>
          <c:order val="1"/>
          <c:tx>
            <c:strRef>
              <c:f>'AADP_21+Dissipation'!$B$12</c:f>
              <c:strCache>
                <c:ptCount val="1"/>
                <c:pt idx="0">
                  <c:v>Be</c:v>
                </c:pt>
              </c:strCache>
            </c:strRef>
          </c:tx>
          <c:invertIfNegative val="0"/>
          <c:dLbls>
            <c:showLegendKey val="0"/>
            <c:showVal val="0"/>
            <c:showCatName val="0"/>
            <c:showSerName val="1"/>
            <c:showPercent val="0"/>
            <c:showBubbleSize val="0"/>
            <c:showLeaderLines val="0"/>
          </c:dLbls>
          <c:cat>
            <c:strRef>
              <c:f>'AADP_21+Dissipation'!$H$10:$J$10</c:f>
              <c:strCache>
                <c:ptCount val="3"/>
                <c:pt idx="0">
                  <c:v>ADPultimate reserves [kg Sb-e./kg]</c:v>
                </c:pt>
                <c:pt idx="1">
                  <c:v>ADPresources [kg Sb-e./kg]</c:v>
                </c:pt>
                <c:pt idx="2">
                  <c:v>AADP [kg Sb-e./kg]</c:v>
                </c:pt>
              </c:strCache>
            </c:strRef>
          </c:cat>
          <c:val>
            <c:numRef>
              <c:f>'AADP_21+Dissipation'!$H$12:$J$12</c:f>
              <c:numCache>
                <c:formatCode>0.00E+00</c:formatCode>
                <c:ptCount val="3"/>
                <c:pt idx="0">
                  <c:v>1.26E-5</c:v>
                </c:pt>
                <c:pt idx="1">
                  <c:v>5.7057584269662929</c:v>
                </c:pt>
                <c:pt idx="2">
                  <c:v>17.216255315875181</c:v>
                </c:pt>
              </c:numCache>
            </c:numRef>
          </c:val>
        </c:ser>
        <c:ser>
          <c:idx val="2"/>
          <c:order val="2"/>
          <c:tx>
            <c:strRef>
              <c:f>'AADP_21+Dissipation'!$B$13</c:f>
              <c:strCache>
                <c:ptCount val="1"/>
                <c:pt idx="0">
                  <c:v>Cd</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'AADP_21+Dissipation'!$H$13:$J$13</c:f>
              <c:numCache>
                <c:formatCode>0.00E+00</c:formatCode>
                <c:ptCount val="3"/>
                <c:pt idx="0">
                  <c:v>0.157</c:v>
                </c:pt>
                <c:pt idx="1">
                  <c:v>8.6610486891385785E-2</c:v>
                </c:pt>
                <c:pt idx="2">
                  <c:v>0.27230564129123969</c:v>
                </c:pt>
              </c:numCache>
            </c:numRef>
          </c:val>
        </c:ser>
        <c:ser>
          <c:idx val="3"/>
          <c:order val="3"/>
          <c:tx>
            <c:strRef>
              <c:f>'AADP_21+Dissipation'!$B$14</c:f>
              <c:strCache>
                <c:ptCount val="1"/>
                <c:pt idx="0">
                  <c:v>Co</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'AADP_21+Dissipation'!$H$14:$J$14</c:f>
              <c:numCache>
                <c:formatCode>0.00E+00</c:formatCode>
                <c:ptCount val="3"/>
                <c:pt idx="0">
                  <c:v>1.5699999999999999E-5</c:v>
                </c:pt>
                <c:pt idx="1">
                  <c:v>6.8039950062421986E-2</c:v>
                </c:pt>
                <c:pt idx="2">
                  <c:v>0.22732077349503854</c:v>
                </c:pt>
              </c:numCache>
            </c:numRef>
          </c:val>
        </c:ser>
        <c:ser>
          <c:idx val="4"/>
          <c:order val="4"/>
          <c:tx>
            <c:strRef>
              <c:f>'AADP_21+Dissipation'!$B$15</c:f>
              <c:strCache>
                <c:ptCount val="1"/>
                <c:pt idx="0">
                  <c:v>Cr</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'AADP_21+Dissipation'!$H$15:$J$15</c:f>
              <c:numCache>
                <c:formatCode>0.00E+00</c:formatCode>
                <c:ptCount val="3"/>
                <c:pt idx="0">
                  <c:v>4.4299999999999998E-4</c:v>
                </c:pt>
                <c:pt idx="1">
                  <c:v>2.2725499375780277E-5</c:v>
                </c:pt>
                <c:pt idx="2">
                  <c:v>9.0983826671289561E-5</c:v>
                </c:pt>
              </c:numCache>
            </c:numRef>
          </c:val>
        </c:ser>
        <c:ser>
          <c:idx val="5"/>
          <c:order val="5"/>
          <c:tx>
            <c:strRef>
              <c:f>'AADP_21+Dissipation'!$B$16</c:f>
              <c:strCache>
                <c:ptCount val="1"/>
                <c:pt idx="0">
                  <c:v>Cu</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'AADP_21+Dissipation'!$H$16:$J$16</c:f>
              <c:numCache>
                <c:formatCode>0.00E+00</c:formatCode>
                <c:ptCount val="3"/>
                <c:pt idx="0">
                  <c:v>1.3699999999999999E-3</c:v>
                </c:pt>
                <c:pt idx="1">
                  <c:v>2.512484394506867E-4</c:v>
                </c:pt>
                <c:pt idx="2">
                  <c:v>7.8153645079464141E-4</c:v>
                </c:pt>
              </c:numCache>
            </c:numRef>
          </c:val>
        </c:ser>
        <c:ser>
          <c:idx val="6"/>
          <c:order val="6"/>
          <c:tx>
            <c:strRef>
              <c:f>'AADP_21+Dissipation'!$B$17</c:f>
              <c:strCache>
                <c:ptCount val="1"/>
                <c:pt idx="0">
                  <c:v>Fe</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'AADP_21+Dissipation'!$H$17:$J$17</c:f>
              <c:numCache>
                <c:formatCode>0.00E+00</c:formatCode>
                <c:ptCount val="3"/>
                <c:pt idx="0">
                  <c:v>5.2399999999999999E-8</c:v>
                </c:pt>
                <c:pt idx="1">
                  <c:v>6.4518960674157308E-7</c:v>
                </c:pt>
                <c:pt idx="2">
                  <c:v>2.3491464685903647E-6</c:v>
                </c:pt>
              </c:numCache>
            </c:numRef>
          </c:val>
        </c:ser>
        <c:ser>
          <c:idx val="7"/>
          <c:order val="7"/>
          <c:tx>
            <c:strRef>
              <c:f>'AADP_21+Dissipation'!$B$18</c:f>
              <c:strCache>
                <c:ptCount val="1"/>
                <c:pt idx="0">
                  <c:v>Hg</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'AADP_21+Dissipation'!$H$18:$J$18</c:f>
              <c:numCache>
                <c:formatCode>0.00E+00</c:formatCode>
                <c:ptCount val="3"/>
                <c:pt idx="0">
                  <c:v>9.2200000000000004E-2</c:v>
                </c:pt>
                <c:pt idx="1">
                  <c:v>0.78417602996254698</c:v>
                </c:pt>
                <c:pt idx="2">
                  <c:v>1.337395993333657</c:v>
                </c:pt>
              </c:numCache>
            </c:numRef>
          </c:val>
        </c:ser>
        <c:ser>
          <c:idx val="8"/>
          <c:order val="8"/>
          <c:tx>
            <c:strRef>
              <c:f>'AADP_21+Dissipation'!$B$19</c:f>
              <c:strCache>
                <c:ptCount val="1"/>
                <c:pt idx="0">
                  <c:v>Li</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'AADP_21+Dissipation'!$H$19:$J$19</c:f>
              <c:numCache>
                <c:formatCode>0.00E+00</c:formatCode>
                <c:ptCount val="3"/>
                <c:pt idx="0">
                  <c:v>1.15E-5</c:v>
                </c:pt>
                <c:pt idx="1">
                  <c:v>2.9933286516853935E-3</c:v>
                </c:pt>
                <c:pt idx="2">
                  <c:v>9.0273592242035121E-3</c:v>
                </c:pt>
              </c:numCache>
            </c:numRef>
          </c:val>
        </c:ser>
        <c:ser>
          <c:idx val="9"/>
          <c:order val="9"/>
          <c:tx>
            <c:strRef>
              <c:f>'AADP_21+Dissipation'!$B$20</c:f>
              <c:strCache>
                <c:ptCount val="1"/>
                <c:pt idx="0">
                  <c:v>Mn</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'AADP_21+Dissipation'!$H$20:$J$20</c:f>
              <c:numCache>
                <c:formatCode>0.00E+00</c:formatCode>
                <c:ptCount val="3"/>
                <c:pt idx="0">
                  <c:v>2.5399999999999998E-6</c:v>
                </c:pt>
                <c:pt idx="1">
                  <c:v>1.1144569585578037E-3</c:v>
                </c:pt>
                <c:pt idx="2">
                  <c:v>2.6744332526538253E-3</c:v>
                </c:pt>
              </c:numCache>
            </c:numRef>
          </c:val>
        </c:ser>
        <c:ser>
          <c:idx val="10"/>
          <c:order val="10"/>
          <c:tx>
            <c:strRef>
              <c:f>'AADP_21+Dissipation'!$B$21</c:f>
              <c:strCache>
                <c:ptCount val="1"/>
                <c:pt idx="0">
                  <c:v>Mo</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'AADP_21+Dissipation'!$H$21:$J$21</c:f>
              <c:numCache>
                <c:formatCode>0.00E+00</c:formatCode>
                <c:ptCount val="3"/>
                <c:pt idx="0">
                  <c:v>1.78E-2</c:v>
                </c:pt>
                <c:pt idx="1">
                  <c:v>9.269662921348315E-2</c:v>
                </c:pt>
                <c:pt idx="2">
                  <c:v>0.24618322983756818</c:v>
                </c:pt>
              </c:numCache>
            </c:numRef>
          </c:val>
        </c:ser>
        <c:ser>
          <c:idx val="11"/>
          <c:order val="11"/>
          <c:tx>
            <c:strRef>
              <c:f>'AADP_21+Dissipation'!$B$22</c:f>
              <c:strCache>
                <c:ptCount val="1"/>
                <c:pt idx="0">
                  <c:v>Ni</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'AADP_21+Dissipation'!$H$22:$J$22</c:f>
              <c:numCache>
                <c:formatCode>0.00E+00</c:formatCode>
                <c:ptCount val="3"/>
                <c:pt idx="0">
                  <c:v>6.5300000000000002E-5</c:v>
                </c:pt>
                <c:pt idx="1">
                  <c:v>1.6122598231500567E-2</c:v>
                </c:pt>
                <c:pt idx="2">
                  <c:v>3.8424213034604915E-2</c:v>
                </c:pt>
              </c:numCache>
            </c:numRef>
          </c:val>
        </c:ser>
        <c:ser>
          <c:idx val="12"/>
          <c:order val="12"/>
          <c:tx>
            <c:strRef>
              <c:f>'AADP_21+Dissipation'!$B$23</c:f>
              <c:strCache>
                <c:ptCount val="1"/>
                <c:pt idx="0">
                  <c:v>PGM</c:v>
                </c:pt>
              </c:strCache>
            </c:strRef>
          </c:tx>
          <c:invertIfNegative val="0"/>
          <c:dLbls>
            <c:showLegendKey val="0"/>
            <c:showVal val="0"/>
            <c:showCatName val="0"/>
            <c:showSerName val="1"/>
            <c:showPercent val="0"/>
            <c:showBubbleSize val="0"/>
            <c:showLeaderLines val="0"/>
          </c:dLbls>
          <c:cat>
            <c:strRef>
              <c:f>'AADP_21+Dissipation'!$H$10:$J$10</c:f>
              <c:strCache>
                <c:ptCount val="3"/>
                <c:pt idx="0">
                  <c:v>ADPultimate reserves [kg Sb-e./kg]</c:v>
                </c:pt>
                <c:pt idx="1">
                  <c:v>ADPresources [kg Sb-e./kg]</c:v>
                </c:pt>
                <c:pt idx="2">
                  <c:v>AADP [kg Sb-e./kg]</c:v>
                </c:pt>
              </c:strCache>
            </c:strRef>
          </c:cat>
          <c:val>
            <c:numRef>
              <c:f>'AADP_21+Dissipation'!$H$23:$J$23</c:f>
              <c:numCache>
                <c:formatCode>0.00E+00</c:formatCode>
                <c:ptCount val="3"/>
                <c:pt idx="0">
                  <c:v>1.3955000000000002</c:v>
                </c:pt>
                <c:pt idx="1">
                  <c:v>6.5589887640449449</c:v>
                </c:pt>
                <c:pt idx="2">
                  <c:v>21.841013193905624</c:v>
                </c:pt>
              </c:numCache>
            </c:numRef>
          </c:val>
        </c:ser>
        <c:ser>
          <c:idx val="13"/>
          <c:order val="13"/>
          <c:tx>
            <c:strRef>
              <c:f>'AADP_21+Dissipation'!$B$24</c:f>
              <c:strCache>
                <c:ptCount val="1"/>
                <c:pt idx="0">
                  <c:v>Pb</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'AADP_21+Dissipation'!$H$24:$J$24</c:f>
              <c:numCache>
                <c:formatCode>0.00E+00</c:formatCode>
                <c:ptCount val="3"/>
                <c:pt idx="0">
                  <c:v>6.3400000000000001E-3</c:v>
                </c:pt>
                <c:pt idx="1">
                  <c:v>1.6502808988764044E-4</c:v>
                </c:pt>
                <c:pt idx="2">
                  <c:v>5.9463416774503263E-4</c:v>
                </c:pt>
              </c:numCache>
            </c:numRef>
          </c:val>
        </c:ser>
        <c:ser>
          <c:idx val="14"/>
          <c:order val="14"/>
          <c:tx>
            <c:strRef>
              <c:f>'AADP_21+Dissipation'!$B$25</c:f>
              <c:strCache>
                <c:ptCount val="1"/>
                <c:pt idx="0">
                  <c:v>Re</c:v>
                </c:pt>
              </c:strCache>
            </c:strRef>
          </c:tx>
          <c:invertIfNegative val="0"/>
          <c:dLbls>
            <c:showLegendKey val="0"/>
            <c:showVal val="0"/>
            <c:showCatName val="0"/>
            <c:showSerName val="1"/>
            <c:showPercent val="0"/>
            <c:showBubbleSize val="0"/>
            <c:showLeaderLines val="0"/>
          </c:dLbls>
          <c:cat>
            <c:strRef>
              <c:f>'AADP_21+Dissipation'!$H$10:$J$10</c:f>
              <c:strCache>
                <c:ptCount val="3"/>
                <c:pt idx="0">
                  <c:v>ADPultimate reserves [kg Sb-e./kg]</c:v>
                </c:pt>
                <c:pt idx="1">
                  <c:v>ADPresources [kg Sb-e./kg]</c:v>
                </c:pt>
                <c:pt idx="2">
                  <c:v>AADP [kg Sb-e./kg]</c:v>
                </c:pt>
              </c:strCache>
            </c:strRef>
          </c:cat>
          <c:val>
            <c:numRef>
              <c:f>'AADP_21+Dissipation'!$H$25:$J$25</c:f>
              <c:numCache>
                <c:formatCode>0.00E+00</c:formatCode>
                <c:ptCount val="3"/>
                <c:pt idx="0">
                  <c:v>0.60299999999999998</c:v>
                </c:pt>
                <c:pt idx="1">
                  <c:v>58.849475345900281</c:v>
                </c:pt>
                <c:pt idx="2">
                  <c:v>209.79033949619131</c:v>
                </c:pt>
              </c:numCache>
            </c:numRef>
          </c:val>
        </c:ser>
        <c:ser>
          <c:idx val="15"/>
          <c:order val="15"/>
          <c:tx>
            <c:strRef>
              <c:f>'AADP_21+Dissipation'!$B$26</c:f>
              <c:strCache>
                <c:ptCount val="1"/>
                <c:pt idx="0">
                  <c:v>S</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'AADP_21+Dissipation'!$H$26:$J$26</c:f>
              <c:numCache>
                <c:formatCode>0.00E+00</c:formatCode>
                <c:ptCount val="3"/>
                <c:pt idx="0">
                  <c:v>1.93E-4</c:v>
                </c:pt>
                <c:pt idx="1">
                  <c:v>3.8258426966292138E-4</c:v>
                </c:pt>
                <c:pt idx="2">
                  <c:v>7.3323776475955058E-4</c:v>
                </c:pt>
              </c:numCache>
            </c:numRef>
          </c:val>
        </c:ser>
        <c:ser>
          <c:idx val="17"/>
          <c:order val="16"/>
          <c:tx>
            <c:strRef>
              <c:f>'AADP_21+Dissipation'!$B$28</c:f>
              <c:strCache>
                <c:ptCount val="1"/>
                <c:pt idx="0">
                  <c:v>Tl</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'AADP_21+Dissipation'!$H$28:$J$28</c:f>
              <c:numCache>
                <c:formatCode>0.00E+00</c:formatCode>
                <c:ptCount val="3"/>
                <c:pt idx="0">
                  <c:v>2.4300000000000001E-5</c:v>
                </c:pt>
                <c:pt idx="1">
                  <c:v>3.3551461674796099E-3</c:v>
                </c:pt>
                <c:pt idx="2">
                  <c:v>1.3761167688794838E-2</c:v>
                </c:pt>
              </c:numCache>
            </c:numRef>
          </c:val>
        </c:ser>
        <c:ser>
          <c:idx val="18"/>
          <c:order val="17"/>
          <c:tx>
            <c:strRef>
              <c:f>'AADP_21+Dissipation'!$B$29</c:f>
              <c:strCache>
                <c:ptCount val="1"/>
                <c:pt idx="0">
                  <c:v>Ti</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'AADP_21+Dissipation'!$H$29:$J$29</c:f>
              <c:numCache>
                <c:formatCode>0.00E+00</c:formatCode>
                <c:ptCount val="3"/>
                <c:pt idx="0">
                  <c:v>2.7899999999999998E-8</c:v>
                </c:pt>
                <c:pt idx="1">
                  <c:v>2.3525280898876406E-4</c:v>
                </c:pt>
                <c:pt idx="2">
                  <c:v>7.7090977641710342E-4</c:v>
                </c:pt>
              </c:numCache>
            </c:numRef>
          </c:val>
        </c:ser>
        <c:ser>
          <c:idx val="19"/>
          <c:order val="18"/>
          <c:tx>
            <c:strRef>
              <c:f>'AADP_21+Dissipation'!$B$30</c:f>
              <c:strCache>
                <c:ptCount val="1"/>
                <c:pt idx="0">
                  <c:v>V</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'AADP_21+Dissipation'!$H$30:$J$30</c:f>
              <c:numCache>
                <c:formatCode>0.00E+00</c:formatCode>
                <c:ptCount val="3"/>
                <c:pt idx="0">
                  <c:v>7.7000000000000004E-7</c:v>
                </c:pt>
                <c:pt idx="1">
                  <c:v>2.2081241984933798E-3</c:v>
                </c:pt>
                <c:pt idx="2">
                  <c:v>8.7299481356916155E-3</c:v>
                </c:pt>
              </c:numCache>
            </c:numRef>
          </c:val>
        </c:ser>
        <c:ser>
          <c:idx val="20"/>
          <c:order val="19"/>
          <c:tx>
            <c:strRef>
              <c:f>'AADP_21+Dissipation'!$B$31</c:f>
              <c:strCache>
                <c:ptCount val="1"/>
                <c:pt idx="0">
                  <c:v>Zn</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'AADP_21+Dissipation'!$H$31:$J$31</c:f>
              <c:numCache>
                <c:formatCode>0.00E+00</c:formatCode>
                <c:ptCount val="3"/>
                <c:pt idx="0">
                  <c:v>5.3799999999999996E-4</c:v>
                </c:pt>
                <c:pt idx="1">
                  <c:v>4.9799246786392355E-4</c:v>
                </c:pt>
                <c:pt idx="2">
                  <c:v>1.4650771020404336E-3</c:v>
                </c:pt>
              </c:numCache>
            </c:numRef>
          </c:val>
        </c:ser>
        <c:dLbls>
          <c:showLegendKey val="0"/>
          <c:showVal val="0"/>
          <c:showCatName val="0"/>
          <c:showSerName val="0"/>
          <c:showPercent val="0"/>
          <c:showBubbleSize val="0"/>
        </c:dLbls>
        <c:gapWidth val="150"/>
        <c:overlap val="100"/>
        <c:axId val="125898752"/>
        <c:axId val="125900288"/>
      </c:barChart>
      <c:catAx>
        <c:axId val="125898752"/>
        <c:scaling>
          <c:orientation val="minMax"/>
        </c:scaling>
        <c:delete val="0"/>
        <c:axPos val="b"/>
        <c:majorTickMark val="out"/>
        <c:minorTickMark val="none"/>
        <c:tickLblPos val="nextTo"/>
        <c:crossAx val="125900288"/>
        <c:crosses val="autoZero"/>
        <c:auto val="1"/>
        <c:lblAlgn val="ctr"/>
        <c:lblOffset val="100"/>
        <c:noMultiLvlLbl val="0"/>
      </c:catAx>
      <c:valAx>
        <c:axId val="125900288"/>
        <c:scaling>
          <c:orientation val="minMax"/>
        </c:scaling>
        <c:delete val="0"/>
        <c:axPos val="l"/>
        <c:majorGridlines/>
        <c:numFmt formatCode="0%" sourceLinked="1"/>
        <c:majorTickMark val="out"/>
        <c:minorTickMark val="none"/>
        <c:tickLblPos val="nextTo"/>
        <c:crossAx val="125898752"/>
        <c:crosses val="autoZero"/>
        <c:crossBetween val="between"/>
      </c:valAx>
    </c:plotArea>
    <c:legend>
      <c:legendPos val="r"/>
      <c:layout>
        <c:manualLayout>
          <c:xMode val="edge"/>
          <c:yMode val="edge"/>
          <c:x val="0.90369908101464858"/>
          <c:y val="3.0564403932603831E-2"/>
          <c:w val="8.0983634972409069E-2"/>
          <c:h val="0.9178119626372788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'AADP_21+Dissipation'!$B$11</c:f>
              <c:strCache>
                <c:ptCount val="1"/>
                <c:pt idx="0">
                  <c:v>Al</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'AADP_21+Dissipation'!$H$11:$J$11</c:f>
              <c:numCache>
                <c:formatCode>0.00E+00</c:formatCode>
                <c:ptCount val="3"/>
                <c:pt idx="0">
                  <c:v>1.09E-9</c:v>
                </c:pt>
                <c:pt idx="1">
                  <c:v>1.1086142322097381E-6</c:v>
                </c:pt>
                <c:pt idx="2">
                  <c:v>4.4607643204253671E-6</c:v>
                </c:pt>
              </c:numCache>
            </c:numRef>
          </c:val>
        </c:ser>
        <c:ser>
          <c:idx val="1"/>
          <c:order val="1"/>
          <c:tx>
            <c:strRef>
              <c:f>'AADP_21+Dissipation'!$B$12</c:f>
              <c:strCache>
                <c:ptCount val="1"/>
                <c:pt idx="0">
                  <c:v>Be</c:v>
                </c:pt>
              </c:strCache>
            </c:strRef>
          </c:tx>
          <c:invertIfNegative val="0"/>
          <c:dLbls>
            <c:showLegendKey val="0"/>
            <c:showVal val="0"/>
            <c:showCatName val="0"/>
            <c:showSerName val="1"/>
            <c:showPercent val="0"/>
            <c:showBubbleSize val="0"/>
            <c:showLeaderLines val="0"/>
          </c:dLbls>
          <c:cat>
            <c:strRef>
              <c:f>'AADP_21+Dissipation'!$H$10:$J$10</c:f>
              <c:strCache>
                <c:ptCount val="3"/>
                <c:pt idx="0">
                  <c:v>ADPultimate reserves [kg Sb-e./kg]</c:v>
                </c:pt>
                <c:pt idx="1">
                  <c:v>ADPresources [kg Sb-e./kg]</c:v>
                </c:pt>
                <c:pt idx="2">
                  <c:v>AADP [kg Sb-e./kg]</c:v>
                </c:pt>
              </c:strCache>
            </c:strRef>
          </c:cat>
          <c:val>
            <c:numRef>
              <c:f>'AADP_21+Dissipation'!$H$12:$J$12</c:f>
              <c:numCache>
                <c:formatCode>0.00E+00</c:formatCode>
                <c:ptCount val="3"/>
                <c:pt idx="0">
                  <c:v>1.26E-5</c:v>
                </c:pt>
                <c:pt idx="1">
                  <c:v>5.7057584269662929</c:v>
                </c:pt>
                <c:pt idx="2">
                  <c:v>17.216255315875181</c:v>
                </c:pt>
              </c:numCache>
            </c:numRef>
          </c:val>
        </c:ser>
        <c:ser>
          <c:idx val="2"/>
          <c:order val="2"/>
          <c:tx>
            <c:strRef>
              <c:f>'AADP_21+Dissipation'!$B$13</c:f>
              <c:strCache>
                <c:ptCount val="1"/>
                <c:pt idx="0">
                  <c:v>Cd</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'AADP_21+Dissipation'!$H$13:$J$13</c:f>
              <c:numCache>
                <c:formatCode>0.00E+00</c:formatCode>
                <c:ptCount val="3"/>
                <c:pt idx="0">
                  <c:v>0.157</c:v>
                </c:pt>
                <c:pt idx="1">
                  <c:v>8.6610486891385785E-2</c:v>
                </c:pt>
                <c:pt idx="2">
                  <c:v>0.27230564129123969</c:v>
                </c:pt>
              </c:numCache>
            </c:numRef>
          </c:val>
        </c:ser>
        <c:ser>
          <c:idx val="3"/>
          <c:order val="3"/>
          <c:tx>
            <c:strRef>
              <c:f>'AADP_21+Dissipation'!$B$14</c:f>
              <c:strCache>
                <c:ptCount val="1"/>
                <c:pt idx="0">
                  <c:v>Co</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'AADP_21+Dissipation'!$H$14:$J$14</c:f>
              <c:numCache>
                <c:formatCode>0.00E+00</c:formatCode>
                <c:ptCount val="3"/>
                <c:pt idx="0">
                  <c:v>1.5699999999999999E-5</c:v>
                </c:pt>
                <c:pt idx="1">
                  <c:v>6.8039950062421986E-2</c:v>
                </c:pt>
                <c:pt idx="2">
                  <c:v>0.22732077349503854</c:v>
                </c:pt>
              </c:numCache>
            </c:numRef>
          </c:val>
        </c:ser>
        <c:ser>
          <c:idx val="4"/>
          <c:order val="4"/>
          <c:tx>
            <c:strRef>
              <c:f>'AADP_21+Dissipation'!$B$15</c:f>
              <c:strCache>
                <c:ptCount val="1"/>
                <c:pt idx="0">
                  <c:v>Cr</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'AADP_21+Dissipation'!$H$15:$J$15</c:f>
              <c:numCache>
                <c:formatCode>0.00E+00</c:formatCode>
                <c:ptCount val="3"/>
                <c:pt idx="0">
                  <c:v>4.4299999999999998E-4</c:v>
                </c:pt>
                <c:pt idx="1">
                  <c:v>2.2725499375780277E-5</c:v>
                </c:pt>
                <c:pt idx="2">
                  <c:v>9.0983826671289561E-5</c:v>
                </c:pt>
              </c:numCache>
            </c:numRef>
          </c:val>
        </c:ser>
        <c:ser>
          <c:idx val="5"/>
          <c:order val="5"/>
          <c:tx>
            <c:strRef>
              <c:f>'AADP_21+Dissipation'!$B$16</c:f>
              <c:strCache>
                <c:ptCount val="1"/>
                <c:pt idx="0">
                  <c:v>Cu</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'AADP_21+Dissipation'!$H$16:$J$16</c:f>
              <c:numCache>
                <c:formatCode>0.00E+00</c:formatCode>
                <c:ptCount val="3"/>
                <c:pt idx="0">
                  <c:v>1.3699999999999999E-3</c:v>
                </c:pt>
                <c:pt idx="1">
                  <c:v>2.512484394506867E-4</c:v>
                </c:pt>
                <c:pt idx="2">
                  <c:v>7.8153645079464141E-4</c:v>
                </c:pt>
              </c:numCache>
            </c:numRef>
          </c:val>
        </c:ser>
        <c:ser>
          <c:idx val="6"/>
          <c:order val="6"/>
          <c:tx>
            <c:strRef>
              <c:f>'AADP_21+Dissipation'!$B$17</c:f>
              <c:strCache>
                <c:ptCount val="1"/>
                <c:pt idx="0">
                  <c:v>Fe</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'AADP_21+Dissipation'!$H$17:$J$17</c:f>
              <c:numCache>
                <c:formatCode>0.00E+00</c:formatCode>
                <c:ptCount val="3"/>
                <c:pt idx="0">
                  <c:v>5.2399999999999999E-8</c:v>
                </c:pt>
                <c:pt idx="1">
                  <c:v>6.4518960674157308E-7</c:v>
                </c:pt>
                <c:pt idx="2">
                  <c:v>2.3491464685903647E-6</c:v>
                </c:pt>
              </c:numCache>
            </c:numRef>
          </c:val>
        </c:ser>
        <c:ser>
          <c:idx val="7"/>
          <c:order val="7"/>
          <c:tx>
            <c:strRef>
              <c:f>'AADP_21+Dissipation'!$B$18</c:f>
              <c:strCache>
                <c:ptCount val="1"/>
                <c:pt idx="0">
                  <c:v>Hg</c:v>
                </c:pt>
              </c:strCache>
            </c:strRef>
          </c:tx>
          <c:invertIfNegative val="0"/>
          <c:dLbls>
            <c:showLegendKey val="0"/>
            <c:showVal val="0"/>
            <c:showCatName val="0"/>
            <c:showSerName val="1"/>
            <c:showPercent val="0"/>
            <c:showBubbleSize val="0"/>
            <c:showLeaderLines val="0"/>
          </c:dLbls>
          <c:cat>
            <c:strRef>
              <c:f>'AADP_21+Dissipation'!$H$10:$J$10</c:f>
              <c:strCache>
                <c:ptCount val="3"/>
                <c:pt idx="0">
                  <c:v>ADPultimate reserves [kg Sb-e./kg]</c:v>
                </c:pt>
                <c:pt idx="1">
                  <c:v>ADPresources [kg Sb-e./kg]</c:v>
                </c:pt>
                <c:pt idx="2">
                  <c:v>AADP [kg Sb-e./kg]</c:v>
                </c:pt>
              </c:strCache>
            </c:strRef>
          </c:cat>
          <c:val>
            <c:numRef>
              <c:f>'AADP_21+Dissipation'!$H$18:$J$18</c:f>
              <c:numCache>
                <c:formatCode>0.00E+00</c:formatCode>
                <c:ptCount val="3"/>
                <c:pt idx="0">
                  <c:v>9.2200000000000004E-2</c:v>
                </c:pt>
                <c:pt idx="1">
                  <c:v>0.78417602996254698</c:v>
                </c:pt>
                <c:pt idx="2">
                  <c:v>1.337395993333657</c:v>
                </c:pt>
              </c:numCache>
            </c:numRef>
          </c:val>
        </c:ser>
        <c:ser>
          <c:idx val="8"/>
          <c:order val="8"/>
          <c:tx>
            <c:strRef>
              <c:f>'AADP_21+Dissipation'!$B$19</c:f>
              <c:strCache>
                <c:ptCount val="1"/>
                <c:pt idx="0">
                  <c:v>Li</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'AADP_21+Dissipation'!$H$19:$J$19</c:f>
              <c:numCache>
                <c:formatCode>0.00E+00</c:formatCode>
                <c:ptCount val="3"/>
                <c:pt idx="0">
                  <c:v>1.15E-5</c:v>
                </c:pt>
                <c:pt idx="1">
                  <c:v>2.9933286516853935E-3</c:v>
                </c:pt>
                <c:pt idx="2">
                  <c:v>9.0273592242035121E-3</c:v>
                </c:pt>
              </c:numCache>
            </c:numRef>
          </c:val>
        </c:ser>
        <c:ser>
          <c:idx val="9"/>
          <c:order val="9"/>
          <c:tx>
            <c:strRef>
              <c:f>'AADP_21+Dissipation'!$B$20</c:f>
              <c:strCache>
                <c:ptCount val="1"/>
                <c:pt idx="0">
                  <c:v>Mn</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'AADP_21+Dissipation'!$H$20:$J$20</c:f>
              <c:numCache>
                <c:formatCode>0.00E+00</c:formatCode>
                <c:ptCount val="3"/>
                <c:pt idx="0">
                  <c:v>2.5399999999999998E-6</c:v>
                </c:pt>
                <c:pt idx="1">
                  <c:v>1.1144569585578037E-3</c:v>
                </c:pt>
                <c:pt idx="2">
                  <c:v>2.6744332526538253E-3</c:v>
                </c:pt>
              </c:numCache>
            </c:numRef>
          </c:val>
        </c:ser>
        <c:ser>
          <c:idx val="10"/>
          <c:order val="10"/>
          <c:tx>
            <c:strRef>
              <c:f>'AADP_21+Dissipation'!$B$21</c:f>
              <c:strCache>
                <c:ptCount val="1"/>
                <c:pt idx="0">
                  <c:v>Mo</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'AADP_21+Dissipation'!$H$21:$J$21</c:f>
              <c:numCache>
                <c:formatCode>0.00E+00</c:formatCode>
                <c:ptCount val="3"/>
                <c:pt idx="0">
                  <c:v>1.78E-2</c:v>
                </c:pt>
                <c:pt idx="1">
                  <c:v>9.269662921348315E-2</c:v>
                </c:pt>
                <c:pt idx="2">
                  <c:v>0.24618322983756818</c:v>
                </c:pt>
              </c:numCache>
            </c:numRef>
          </c:val>
        </c:ser>
        <c:ser>
          <c:idx val="11"/>
          <c:order val="11"/>
          <c:tx>
            <c:strRef>
              <c:f>'AADP_21+Dissipation'!$B$22</c:f>
              <c:strCache>
                <c:ptCount val="1"/>
                <c:pt idx="0">
                  <c:v>Ni</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'AADP_21+Dissipation'!$H$22:$J$22</c:f>
              <c:numCache>
                <c:formatCode>0.00E+00</c:formatCode>
                <c:ptCount val="3"/>
                <c:pt idx="0">
                  <c:v>6.5300000000000002E-5</c:v>
                </c:pt>
                <c:pt idx="1">
                  <c:v>1.6122598231500567E-2</c:v>
                </c:pt>
                <c:pt idx="2">
                  <c:v>3.8424213034604915E-2</c:v>
                </c:pt>
              </c:numCache>
            </c:numRef>
          </c:val>
        </c:ser>
        <c:ser>
          <c:idx val="12"/>
          <c:order val="12"/>
          <c:tx>
            <c:strRef>
              <c:f>'AADP_21+Dissipation'!$B$23</c:f>
              <c:strCache>
                <c:ptCount val="1"/>
                <c:pt idx="0">
                  <c:v>PGM</c:v>
                </c:pt>
              </c:strCache>
            </c:strRef>
          </c:tx>
          <c:invertIfNegative val="0"/>
          <c:dLbls>
            <c:showLegendKey val="0"/>
            <c:showVal val="0"/>
            <c:showCatName val="0"/>
            <c:showSerName val="1"/>
            <c:showPercent val="0"/>
            <c:showBubbleSize val="0"/>
            <c:showLeaderLines val="0"/>
          </c:dLbls>
          <c:cat>
            <c:strRef>
              <c:f>'AADP_21+Dissipation'!$H$10:$J$10</c:f>
              <c:strCache>
                <c:ptCount val="3"/>
                <c:pt idx="0">
                  <c:v>ADPultimate reserves [kg Sb-e./kg]</c:v>
                </c:pt>
                <c:pt idx="1">
                  <c:v>ADPresources [kg Sb-e./kg]</c:v>
                </c:pt>
                <c:pt idx="2">
                  <c:v>AADP [kg Sb-e./kg]</c:v>
                </c:pt>
              </c:strCache>
            </c:strRef>
          </c:cat>
          <c:val>
            <c:numRef>
              <c:f>'AADP_21+Dissipation'!$H$23:$J$23</c:f>
              <c:numCache>
                <c:formatCode>0.00E+00</c:formatCode>
                <c:ptCount val="3"/>
                <c:pt idx="0">
                  <c:v>1.3955000000000002</c:v>
                </c:pt>
                <c:pt idx="1">
                  <c:v>6.5589887640449449</c:v>
                </c:pt>
                <c:pt idx="2">
                  <c:v>21.841013193905624</c:v>
                </c:pt>
              </c:numCache>
            </c:numRef>
          </c:val>
        </c:ser>
        <c:ser>
          <c:idx val="13"/>
          <c:order val="13"/>
          <c:tx>
            <c:strRef>
              <c:f>'AADP_21+Dissipation'!$B$24</c:f>
              <c:strCache>
                <c:ptCount val="1"/>
                <c:pt idx="0">
                  <c:v>Pb</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'AADP_21+Dissipation'!$H$24:$J$24</c:f>
              <c:numCache>
                <c:formatCode>0.00E+00</c:formatCode>
                <c:ptCount val="3"/>
                <c:pt idx="0">
                  <c:v>6.3400000000000001E-3</c:v>
                </c:pt>
                <c:pt idx="1">
                  <c:v>1.6502808988764044E-4</c:v>
                </c:pt>
                <c:pt idx="2">
                  <c:v>5.9463416774503263E-4</c:v>
                </c:pt>
              </c:numCache>
            </c:numRef>
          </c:val>
        </c:ser>
        <c:ser>
          <c:idx val="15"/>
          <c:order val="14"/>
          <c:tx>
            <c:strRef>
              <c:f>'AADP_21+Dissipation'!$B$26</c:f>
              <c:strCache>
                <c:ptCount val="1"/>
                <c:pt idx="0">
                  <c:v>S</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'AADP_21+Dissipation'!$H$26:$J$26</c:f>
              <c:numCache>
                <c:formatCode>0.00E+00</c:formatCode>
                <c:ptCount val="3"/>
                <c:pt idx="0">
                  <c:v>1.93E-4</c:v>
                </c:pt>
                <c:pt idx="1">
                  <c:v>3.8258426966292138E-4</c:v>
                </c:pt>
                <c:pt idx="2">
                  <c:v>7.3323776475955058E-4</c:v>
                </c:pt>
              </c:numCache>
            </c:numRef>
          </c:val>
        </c:ser>
        <c:ser>
          <c:idx val="17"/>
          <c:order val="15"/>
          <c:tx>
            <c:strRef>
              <c:f>'AADP_21+Dissipation'!$B$28</c:f>
              <c:strCache>
                <c:ptCount val="1"/>
                <c:pt idx="0">
                  <c:v>Tl</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'AADP_21+Dissipation'!$H$28:$J$28</c:f>
              <c:numCache>
                <c:formatCode>0.00E+00</c:formatCode>
                <c:ptCount val="3"/>
                <c:pt idx="0">
                  <c:v>2.4300000000000001E-5</c:v>
                </c:pt>
                <c:pt idx="1">
                  <c:v>3.3551461674796099E-3</c:v>
                </c:pt>
                <c:pt idx="2">
                  <c:v>1.3761167688794838E-2</c:v>
                </c:pt>
              </c:numCache>
            </c:numRef>
          </c:val>
        </c:ser>
        <c:ser>
          <c:idx val="18"/>
          <c:order val="16"/>
          <c:tx>
            <c:strRef>
              <c:f>'AADP_21+Dissipation'!$B$29</c:f>
              <c:strCache>
                <c:ptCount val="1"/>
                <c:pt idx="0">
                  <c:v>Ti</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'AADP_21+Dissipation'!$H$29:$J$29</c:f>
              <c:numCache>
                <c:formatCode>0.00E+00</c:formatCode>
                <c:ptCount val="3"/>
                <c:pt idx="0">
                  <c:v>2.7899999999999998E-8</c:v>
                </c:pt>
                <c:pt idx="1">
                  <c:v>2.3525280898876406E-4</c:v>
                </c:pt>
                <c:pt idx="2">
                  <c:v>7.7090977641710342E-4</c:v>
                </c:pt>
              </c:numCache>
            </c:numRef>
          </c:val>
        </c:ser>
        <c:ser>
          <c:idx val="19"/>
          <c:order val="17"/>
          <c:tx>
            <c:strRef>
              <c:f>'AADP_21+Dissipation'!$B$30</c:f>
              <c:strCache>
                <c:ptCount val="1"/>
                <c:pt idx="0">
                  <c:v>V</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'AADP_21+Dissipation'!$H$30:$J$30</c:f>
              <c:numCache>
                <c:formatCode>0.00E+00</c:formatCode>
                <c:ptCount val="3"/>
                <c:pt idx="0">
                  <c:v>7.7000000000000004E-7</c:v>
                </c:pt>
                <c:pt idx="1">
                  <c:v>2.2081241984933798E-3</c:v>
                </c:pt>
                <c:pt idx="2">
                  <c:v>8.7299481356916155E-3</c:v>
                </c:pt>
              </c:numCache>
            </c:numRef>
          </c:val>
        </c:ser>
        <c:ser>
          <c:idx val="20"/>
          <c:order val="18"/>
          <c:tx>
            <c:strRef>
              <c:f>'AADP_21+Dissipation'!$B$31</c:f>
              <c:strCache>
                <c:ptCount val="1"/>
                <c:pt idx="0">
                  <c:v>Zn</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'AADP_21+Dissipation'!$H$31:$J$31</c:f>
              <c:numCache>
                <c:formatCode>0.00E+00</c:formatCode>
                <c:ptCount val="3"/>
                <c:pt idx="0">
                  <c:v>5.3799999999999996E-4</c:v>
                </c:pt>
                <c:pt idx="1">
                  <c:v>4.9799246786392355E-4</c:v>
                </c:pt>
                <c:pt idx="2">
                  <c:v>1.4650771020404336E-3</c:v>
                </c:pt>
              </c:numCache>
            </c:numRef>
          </c:val>
        </c:ser>
        <c:dLbls>
          <c:showLegendKey val="0"/>
          <c:showVal val="0"/>
          <c:showCatName val="0"/>
          <c:showSerName val="0"/>
          <c:showPercent val="0"/>
          <c:showBubbleSize val="0"/>
        </c:dLbls>
        <c:gapWidth val="150"/>
        <c:overlap val="100"/>
        <c:axId val="125797504"/>
        <c:axId val="125799040"/>
      </c:barChart>
      <c:catAx>
        <c:axId val="125797504"/>
        <c:scaling>
          <c:orientation val="minMax"/>
        </c:scaling>
        <c:delete val="0"/>
        <c:axPos val="b"/>
        <c:majorTickMark val="out"/>
        <c:minorTickMark val="none"/>
        <c:tickLblPos val="nextTo"/>
        <c:crossAx val="125799040"/>
        <c:crosses val="autoZero"/>
        <c:auto val="1"/>
        <c:lblAlgn val="ctr"/>
        <c:lblOffset val="100"/>
        <c:noMultiLvlLbl val="0"/>
      </c:catAx>
      <c:valAx>
        <c:axId val="125799040"/>
        <c:scaling>
          <c:orientation val="minMax"/>
        </c:scaling>
        <c:delete val="0"/>
        <c:axPos val="l"/>
        <c:majorGridlines/>
        <c:numFmt formatCode="0%" sourceLinked="1"/>
        <c:majorTickMark val="out"/>
        <c:minorTickMark val="none"/>
        <c:tickLblPos val="nextTo"/>
        <c:crossAx val="125797504"/>
        <c:crosses val="autoZero"/>
        <c:crossBetween val="between"/>
      </c:valAx>
    </c:plotArea>
    <c:legend>
      <c:legendPos val="r"/>
      <c:layout>
        <c:manualLayout>
          <c:xMode val="edge"/>
          <c:yMode val="edge"/>
          <c:x val="0.90588726444506895"/>
          <c:y val="4.8415421830790034E-2"/>
          <c:w val="8.0983634972409069E-2"/>
          <c:h val="0.9349526031615053"/>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'AADP_21+Dissipation'!$B$11</c:f>
              <c:strCache>
                <c:ptCount val="1"/>
                <c:pt idx="0">
                  <c:v>Al</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'AADP_21+Dissipation'!$H$11:$J$11</c:f>
              <c:numCache>
                <c:formatCode>0.00E+00</c:formatCode>
                <c:ptCount val="3"/>
                <c:pt idx="0">
                  <c:v>1.09E-9</c:v>
                </c:pt>
                <c:pt idx="1">
                  <c:v>1.1086142322097381E-6</c:v>
                </c:pt>
                <c:pt idx="2">
                  <c:v>4.4607643204253671E-6</c:v>
                </c:pt>
              </c:numCache>
            </c:numRef>
          </c:val>
        </c:ser>
        <c:ser>
          <c:idx val="2"/>
          <c:order val="1"/>
          <c:tx>
            <c:strRef>
              <c:f>'AADP_21+Dissipation'!$B$13</c:f>
              <c:strCache>
                <c:ptCount val="1"/>
                <c:pt idx="0">
                  <c:v>Cd</c:v>
                </c:pt>
              </c:strCache>
            </c:strRef>
          </c:tx>
          <c:invertIfNegative val="0"/>
          <c:dLbls>
            <c:showLegendKey val="0"/>
            <c:showVal val="0"/>
            <c:showCatName val="0"/>
            <c:showSerName val="1"/>
            <c:showPercent val="0"/>
            <c:showBubbleSize val="0"/>
            <c:showLeaderLines val="0"/>
          </c:dLbls>
          <c:cat>
            <c:strRef>
              <c:f>'AADP_21+Dissipation'!$H$10:$J$10</c:f>
              <c:strCache>
                <c:ptCount val="3"/>
                <c:pt idx="0">
                  <c:v>ADPultimate reserves [kg Sb-e./kg]</c:v>
                </c:pt>
                <c:pt idx="1">
                  <c:v>ADPresources [kg Sb-e./kg]</c:v>
                </c:pt>
                <c:pt idx="2">
                  <c:v>AADP [kg Sb-e./kg]</c:v>
                </c:pt>
              </c:strCache>
            </c:strRef>
          </c:cat>
          <c:val>
            <c:numRef>
              <c:f>'AADP_21+Dissipation'!$H$13:$J$13</c:f>
              <c:numCache>
                <c:formatCode>0.00E+00</c:formatCode>
                <c:ptCount val="3"/>
                <c:pt idx="0">
                  <c:v>0.157</c:v>
                </c:pt>
                <c:pt idx="1">
                  <c:v>8.6610486891385785E-2</c:v>
                </c:pt>
                <c:pt idx="2">
                  <c:v>0.27230564129123969</c:v>
                </c:pt>
              </c:numCache>
            </c:numRef>
          </c:val>
        </c:ser>
        <c:ser>
          <c:idx val="3"/>
          <c:order val="2"/>
          <c:tx>
            <c:strRef>
              <c:f>'AADP_21+Dissipation'!$B$14</c:f>
              <c:strCache>
                <c:ptCount val="1"/>
                <c:pt idx="0">
                  <c:v>Co</c:v>
                </c:pt>
              </c:strCache>
            </c:strRef>
          </c:tx>
          <c:invertIfNegative val="0"/>
          <c:dLbls>
            <c:showLegendKey val="0"/>
            <c:showVal val="0"/>
            <c:showCatName val="0"/>
            <c:showSerName val="1"/>
            <c:showPercent val="0"/>
            <c:showBubbleSize val="0"/>
            <c:showLeaderLines val="0"/>
          </c:dLbls>
          <c:cat>
            <c:strRef>
              <c:f>'AADP_21+Dissipation'!$H$10:$J$10</c:f>
              <c:strCache>
                <c:ptCount val="3"/>
                <c:pt idx="0">
                  <c:v>ADPultimate reserves [kg Sb-e./kg]</c:v>
                </c:pt>
                <c:pt idx="1">
                  <c:v>ADPresources [kg Sb-e./kg]</c:v>
                </c:pt>
                <c:pt idx="2">
                  <c:v>AADP [kg Sb-e./kg]</c:v>
                </c:pt>
              </c:strCache>
            </c:strRef>
          </c:cat>
          <c:val>
            <c:numRef>
              <c:f>'AADP_21+Dissipation'!$H$14:$J$14</c:f>
              <c:numCache>
                <c:formatCode>0.00E+00</c:formatCode>
                <c:ptCount val="3"/>
                <c:pt idx="0">
                  <c:v>1.5699999999999999E-5</c:v>
                </c:pt>
                <c:pt idx="1">
                  <c:v>6.8039950062421986E-2</c:v>
                </c:pt>
                <c:pt idx="2">
                  <c:v>0.22732077349503854</c:v>
                </c:pt>
              </c:numCache>
            </c:numRef>
          </c:val>
        </c:ser>
        <c:ser>
          <c:idx val="4"/>
          <c:order val="3"/>
          <c:tx>
            <c:strRef>
              <c:f>'AADP_21+Dissipation'!$B$15</c:f>
              <c:strCache>
                <c:ptCount val="1"/>
                <c:pt idx="0">
                  <c:v>Cr</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'AADP_21+Dissipation'!$H$15:$J$15</c:f>
              <c:numCache>
                <c:formatCode>0.00E+00</c:formatCode>
                <c:ptCount val="3"/>
                <c:pt idx="0">
                  <c:v>4.4299999999999998E-4</c:v>
                </c:pt>
                <c:pt idx="1">
                  <c:v>2.2725499375780277E-5</c:v>
                </c:pt>
                <c:pt idx="2">
                  <c:v>9.0983826671289561E-5</c:v>
                </c:pt>
              </c:numCache>
            </c:numRef>
          </c:val>
        </c:ser>
        <c:ser>
          <c:idx val="5"/>
          <c:order val="4"/>
          <c:tx>
            <c:strRef>
              <c:f>'AADP_21+Dissipation'!$B$16</c:f>
              <c:strCache>
                <c:ptCount val="1"/>
                <c:pt idx="0">
                  <c:v>Cu</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'AADP_21+Dissipation'!$H$16:$J$16</c:f>
              <c:numCache>
                <c:formatCode>0.00E+00</c:formatCode>
                <c:ptCount val="3"/>
                <c:pt idx="0">
                  <c:v>1.3699999999999999E-3</c:v>
                </c:pt>
                <c:pt idx="1">
                  <c:v>2.512484394506867E-4</c:v>
                </c:pt>
                <c:pt idx="2">
                  <c:v>7.8153645079464141E-4</c:v>
                </c:pt>
              </c:numCache>
            </c:numRef>
          </c:val>
        </c:ser>
        <c:ser>
          <c:idx val="6"/>
          <c:order val="5"/>
          <c:tx>
            <c:strRef>
              <c:f>'AADP_21+Dissipation'!$B$17</c:f>
              <c:strCache>
                <c:ptCount val="1"/>
                <c:pt idx="0">
                  <c:v>Fe</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'AADP_21+Dissipation'!$H$17:$J$17</c:f>
              <c:numCache>
                <c:formatCode>0.00E+00</c:formatCode>
                <c:ptCount val="3"/>
                <c:pt idx="0">
                  <c:v>5.2399999999999999E-8</c:v>
                </c:pt>
                <c:pt idx="1">
                  <c:v>6.4518960674157308E-7</c:v>
                </c:pt>
                <c:pt idx="2">
                  <c:v>2.3491464685903647E-6</c:v>
                </c:pt>
              </c:numCache>
            </c:numRef>
          </c:val>
        </c:ser>
        <c:ser>
          <c:idx val="7"/>
          <c:order val="6"/>
          <c:tx>
            <c:strRef>
              <c:f>'AADP_21+Dissipation'!$B$18</c:f>
              <c:strCache>
                <c:ptCount val="1"/>
                <c:pt idx="0">
                  <c:v>Hg</c:v>
                </c:pt>
              </c:strCache>
            </c:strRef>
          </c:tx>
          <c:invertIfNegative val="0"/>
          <c:dLbls>
            <c:showLegendKey val="0"/>
            <c:showVal val="0"/>
            <c:showCatName val="0"/>
            <c:showSerName val="1"/>
            <c:showPercent val="0"/>
            <c:showBubbleSize val="0"/>
            <c:showLeaderLines val="0"/>
          </c:dLbls>
          <c:cat>
            <c:strRef>
              <c:f>'AADP_21+Dissipation'!$H$10:$J$10</c:f>
              <c:strCache>
                <c:ptCount val="3"/>
                <c:pt idx="0">
                  <c:v>ADPultimate reserves [kg Sb-e./kg]</c:v>
                </c:pt>
                <c:pt idx="1">
                  <c:v>ADPresources [kg Sb-e./kg]</c:v>
                </c:pt>
                <c:pt idx="2">
                  <c:v>AADP [kg Sb-e./kg]</c:v>
                </c:pt>
              </c:strCache>
            </c:strRef>
          </c:cat>
          <c:val>
            <c:numRef>
              <c:f>'AADP_21+Dissipation'!$H$18:$J$18</c:f>
              <c:numCache>
                <c:formatCode>0.00E+00</c:formatCode>
                <c:ptCount val="3"/>
                <c:pt idx="0">
                  <c:v>9.2200000000000004E-2</c:v>
                </c:pt>
                <c:pt idx="1">
                  <c:v>0.78417602996254698</c:v>
                </c:pt>
                <c:pt idx="2">
                  <c:v>1.337395993333657</c:v>
                </c:pt>
              </c:numCache>
            </c:numRef>
          </c:val>
        </c:ser>
        <c:ser>
          <c:idx val="8"/>
          <c:order val="7"/>
          <c:tx>
            <c:strRef>
              <c:f>'AADP_21+Dissipation'!$B$19</c:f>
              <c:strCache>
                <c:ptCount val="1"/>
                <c:pt idx="0">
                  <c:v>Li</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'AADP_21+Dissipation'!$H$19:$J$19</c:f>
              <c:numCache>
                <c:formatCode>0.00E+00</c:formatCode>
                <c:ptCount val="3"/>
                <c:pt idx="0">
                  <c:v>1.15E-5</c:v>
                </c:pt>
                <c:pt idx="1">
                  <c:v>2.9933286516853935E-3</c:v>
                </c:pt>
                <c:pt idx="2">
                  <c:v>9.0273592242035121E-3</c:v>
                </c:pt>
              </c:numCache>
            </c:numRef>
          </c:val>
        </c:ser>
        <c:ser>
          <c:idx val="9"/>
          <c:order val="8"/>
          <c:tx>
            <c:strRef>
              <c:f>'AADP_21+Dissipation'!$B$20</c:f>
              <c:strCache>
                <c:ptCount val="1"/>
                <c:pt idx="0">
                  <c:v>Mn</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'AADP_21+Dissipation'!$H$20:$J$20</c:f>
              <c:numCache>
                <c:formatCode>0.00E+00</c:formatCode>
                <c:ptCount val="3"/>
                <c:pt idx="0">
                  <c:v>2.5399999999999998E-6</c:v>
                </c:pt>
                <c:pt idx="1">
                  <c:v>1.1144569585578037E-3</c:v>
                </c:pt>
                <c:pt idx="2">
                  <c:v>2.6744332526538253E-3</c:v>
                </c:pt>
              </c:numCache>
            </c:numRef>
          </c:val>
        </c:ser>
        <c:ser>
          <c:idx val="10"/>
          <c:order val="9"/>
          <c:tx>
            <c:strRef>
              <c:f>'AADP_21+Dissipation'!$B$21</c:f>
              <c:strCache>
                <c:ptCount val="1"/>
                <c:pt idx="0">
                  <c:v>Mo</c:v>
                </c:pt>
              </c:strCache>
            </c:strRef>
          </c:tx>
          <c:invertIfNegative val="0"/>
          <c:dLbls>
            <c:showLegendKey val="0"/>
            <c:showVal val="0"/>
            <c:showCatName val="0"/>
            <c:showSerName val="1"/>
            <c:showPercent val="0"/>
            <c:showBubbleSize val="0"/>
            <c:showLeaderLines val="0"/>
          </c:dLbls>
          <c:cat>
            <c:strRef>
              <c:f>'AADP_21+Dissipation'!$H$10:$J$10</c:f>
              <c:strCache>
                <c:ptCount val="3"/>
                <c:pt idx="0">
                  <c:v>ADPultimate reserves [kg Sb-e./kg]</c:v>
                </c:pt>
                <c:pt idx="1">
                  <c:v>ADPresources [kg Sb-e./kg]</c:v>
                </c:pt>
                <c:pt idx="2">
                  <c:v>AADP [kg Sb-e./kg]</c:v>
                </c:pt>
              </c:strCache>
            </c:strRef>
          </c:cat>
          <c:val>
            <c:numRef>
              <c:f>'AADP_21+Dissipation'!$H$21:$J$21</c:f>
              <c:numCache>
                <c:formatCode>0.00E+00</c:formatCode>
                <c:ptCount val="3"/>
                <c:pt idx="0">
                  <c:v>1.78E-2</c:v>
                </c:pt>
                <c:pt idx="1">
                  <c:v>9.269662921348315E-2</c:v>
                </c:pt>
                <c:pt idx="2">
                  <c:v>0.24618322983756818</c:v>
                </c:pt>
              </c:numCache>
            </c:numRef>
          </c:val>
        </c:ser>
        <c:ser>
          <c:idx val="11"/>
          <c:order val="10"/>
          <c:tx>
            <c:strRef>
              <c:f>'AADP_21+Dissipation'!$B$22</c:f>
              <c:strCache>
                <c:ptCount val="1"/>
                <c:pt idx="0">
                  <c:v>Ni</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'AADP_21+Dissipation'!$H$22:$J$22</c:f>
              <c:numCache>
                <c:formatCode>0.00E+00</c:formatCode>
                <c:ptCount val="3"/>
                <c:pt idx="0">
                  <c:v>6.5300000000000002E-5</c:v>
                </c:pt>
                <c:pt idx="1">
                  <c:v>1.6122598231500567E-2</c:v>
                </c:pt>
                <c:pt idx="2">
                  <c:v>3.8424213034604915E-2</c:v>
                </c:pt>
              </c:numCache>
            </c:numRef>
          </c:val>
        </c:ser>
        <c:ser>
          <c:idx val="13"/>
          <c:order val="11"/>
          <c:tx>
            <c:strRef>
              <c:f>'AADP_21+Dissipation'!$B$24</c:f>
              <c:strCache>
                <c:ptCount val="1"/>
                <c:pt idx="0">
                  <c:v>Pb</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'AADP_21+Dissipation'!$H$24:$J$24</c:f>
              <c:numCache>
                <c:formatCode>0.00E+00</c:formatCode>
                <c:ptCount val="3"/>
                <c:pt idx="0">
                  <c:v>6.3400000000000001E-3</c:v>
                </c:pt>
                <c:pt idx="1">
                  <c:v>1.6502808988764044E-4</c:v>
                </c:pt>
                <c:pt idx="2">
                  <c:v>5.9463416774503263E-4</c:v>
                </c:pt>
              </c:numCache>
            </c:numRef>
          </c:val>
        </c:ser>
        <c:ser>
          <c:idx val="15"/>
          <c:order val="12"/>
          <c:tx>
            <c:strRef>
              <c:f>'AADP_21+Dissipation'!$B$26</c:f>
              <c:strCache>
                <c:ptCount val="1"/>
                <c:pt idx="0">
                  <c:v>S</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'AADP_21+Dissipation'!$H$26:$J$26</c:f>
              <c:numCache>
                <c:formatCode>0.00E+00</c:formatCode>
                <c:ptCount val="3"/>
                <c:pt idx="0">
                  <c:v>1.93E-4</c:v>
                </c:pt>
                <c:pt idx="1">
                  <c:v>3.8258426966292138E-4</c:v>
                </c:pt>
                <c:pt idx="2">
                  <c:v>7.3323776475955058E-4</c:v>
                </c:pt>
              </c:numCache>
            </c:numRef>
          </c:val>
        </c:ser>
        <c:ser>
          <c:idx val="17"/>
          <c:order val="13"/>
          <c:tx>
            <c:strRef>
              <c:f>'AADP_21+Dissipation'!$B$28</c:f>
              <c:strCache>
                <c:ptCount val="1"/>
                <c:pt idx="0">
                  <c:v>Tl</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'AADP_21+Dissipation'!$H$28:$J$28</c:f>
              <c:numCache>
                <c:formatCode>0.00E+00</c:formatCode>
                <c:ptCount val="3"/>
                <c:pt idx="0">
                  <c:v>2.4300000000000001E-5</c:v>
                </c:pt>
                <c:pt idx="1">
                  <c:v>3.3551461674796099E-3</c:v>
                </c:pt>
                <c:pt idx="2">
                  <c:v>1.3761167688794838E-2</c:v>
                </c:pt>
              </c:numCache>
            </c:numRef>
          </c:val>
        </c:ser>
        <c:ser>
          <c:idx val="18"/>
          <c:order val="14"/>
          <c:tx>
            <c:strRef>
              <c:f>'AADP_21+Dissipation'!$B$29</c:f>
              <c:strCache>
                <c:ptCount val="1"/>
                <c:pt idx="0">
                  <c:v>Ti</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'AADP_21+Dissipation'!$H$29:$J$29</c:f>
              <c:numCache>
                <c:formatCode>0.00E+00</c:formatCode>
                <c:ptCount val="3"/>
                <c:pt idx="0">
                  <c:v>2.7899999999999998E-8</c:v>
                </c:pt>
                <c:pt idx="1">
                  <c:v>2.3525280898876406E-4</c:v>
                </c:pt>
                <c:pt idx="2">
                  <c:v>7.7090977641710342E-4</c:v>
                </c:pt>
              </c:numCache>
            </c:numRef>
          </c:val>
        </c:ser>
        <c:ser>
          <c:idx val="19"/>
          <c:order val="15"/>
          <c:tx>
            <c:strRef>
              <c:f>'AADP_21+Dissipation'!$B$30</c:f>
              <c:strCache>
                <c:ptCount val="1"/>
                <c:pt idx="0">
                  <c:v>V</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'AADP_21+Dissipation'!$H$30:$J$30</c:f>
              <c:numCache>
                <c:formatCode>0.00E+00</c:formatCode>
                <c:ptCount val="3"/>
                <c:pt idx="0">
                  <c:v>7.7000000000000004E-7</c:v>
                </c:pt>
                <c:pt idx="1">
                  <c:v>2.2081241984933798E-3</c:v>
                </c:pt>
                <c:pt idx="2">
                  <c:v>8.7299481356916155E-3</c:v>
                </c:pt>
              </c:numCache>
            </c:numRef>
          </c:val>
        </c:ser>
        <c:ser>
          <c:idx val="20"/>
          <c:order val="16"/>
          <c:tx>
            <c:strRef>
              <c:f>'AADP_21+Dissipation'!$B$31</c:f>
              <c:strCache>
                <c:ptCount val="1"/>
                <c:pt idx="0">
                  <c:v>Zn</c:v>
                </c:pt>
              </c:strCache>
            </c:strRef>
          </c:tx>
          <c:invertIfNegative val="0"/>
          <c:cat>
            <c:strRef>
              <c:f>'AADP_21+Dissipation'!$H$10:$J$10</c:f>
              <c:strCache>
                <c:ptCount val="3"/>
                <c:pt idx="0">
                  <c:v>ADPultimate reserves [kg Sb-e./kg]</c:v>
                </c:pt>
                <c:pt idx="1">
                  <c:v>ADPresources [kg Sb-e./kg]</c:v>
                </c:pt>
                <c:pt idx="2">
                  <c:v>AADP [kg Sb-e./kg]</c:v>
                </c:pt>
              </c:strCache>
            </c:strRef>
          </c:cat>
          <c:val>
            <c:numRef>
              <c:f>'AADP_21+Dissipation'!$H$31:$J$31</c:f>
              <c:numCache>
                <c:formatCode>0.00E+00</c:formatCode>
                <c:ptCount val="3"/>
                <c:pt idx="0">
                  <c:v>5.3799999999999996E-4</c:v>
                </c:pt>
                <c:pt idx="1">
                  <c:v>4.9799246786392355E-4</c:v>
                </c:pt>
                <c:pt idx="2">
                  <c:v>1.4650771020404336E-3</c:v>
                </c:pt>
              </c:numCache>
            </c:numRef>
          </c:val>
        </c:ser>
        <c:dLbls>
          <c:showLegendKey val="0"/>
          <c:showVal val="0"/>
          <c:showCatName val="0"/>
          <c:showSerName val="0"/>
          <c:showPercent val="0"/>
          <c:showBubbleSize val="0"/>
        </c:dLbls>
        <c:gapWidth val="150"/>
        <c:overlap val="100"/>
        <c:axId val="126022016"/>
        <c:axId val="126023552"/>
      </c:barChart>
      <c:catAx>
        <c:axId val="126022016"/>
        <c:scaling>
          <c:orientation val="minMax"/>
        </c:scaling>
        <c:delete val="0"/>
        <c:axPos val="b"/>
        <c:majorTickMark val="out"/>
        <c:minorTickMark val="none"/>
        <c:tickLblPos val="nextTo"/>
        <c:crossAx val="126023552"/>
        <c:crosses val="autoZero"/>
        <c:auto val="1"/>
        <c:lblAlgn val="ctr"/>
        <c:lblOffset val="100"/>
        <c:noMultiLvlLbl val="0"/>
      </c:catAx>
      <c:valAx>
        <c:axId val="126023552"/>
        <c:scaling>
          <c:orientation val="minMax"/>
        </c:scaling>
        <c:delete val="0"/>
        <c:axPos val="l"/>
        <c:majorGridlines/>
        <c:numFmt formatCode="0%" sourceLinked="1"/>
        <c:majorTickMark val="out"/>
        <c:minorTickMark val="none"/>
        <c:tickLblPos val="nextTo"/>
        <c:crossAx val="126022016"/>
        <c:crosses val="autoZero"/>
        <c:crossBetween val="between"/>
      </c:valAx>
    </c:plotArea>
    <c:legend>
      <c:legendPos val="r"/>
      <c:layout>
        <c:manualLayout>
          <c:xMode val="edge"/>
          <c:yMode val="edge"/>
          <c:x val="0.91945400171367497"/>
          <c:y val="5.4555634721642127E-2"/>
          <c:w val="6.7416897703803005E-2"/>
          <c:h val="0.94544436527835785"/>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96306</xdr:colOff>
      <xdr:row>8</xdr:row>
      <xdr:rowOff>74083</xdr:rowOff>
    </xdr:from>
    <xdr:to>
      <xdr:col>18</xdr:col>
      <xdr:colOff>566207</xdr:colOff>
      <xdr:row>22</xdr:row>
      <xdr:rowOff>27781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105833</xdr:colOff>
      <xdr:row>25</xdr:row>
      <xdr:rowOff>68035</xdr:rowOff>
    </xdr:from>
    <xdr:to>
      <xdr:col>18</xdr:col>
      <xdr:colOff>575734</xdr:colOff>
      <xdr:row>40</xdr:row>
      <xdr:rowOff>299357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160074</xdr:colOff>
      <xdr:row>43</xdr:row>
      <xdr:rowOff>83343</xdr:rowOff>
    </xdr:from>
    <xdr:to>
      <xdr:col>18</xdr:col>
      <xdr:colOff>629975</xdr:colOff>
      <xdr:row>58</xdr:row>
      <xdr:rowOff>115092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96306</xdr:colOff>
      <xdr:row>8</xdr:row>
      <xdr:rowOff>74083</xdr:rowOff>
    </xdr:from>
    <xdr:to>
      <xdr:col>18</xdr:col>
      <xdr:colOff>566207</xdr:colOff>
      <xdr:row>22</xdr:row>
      <xdr:rowOff>27781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105833</xdr:colOff>
      <xdr:row>25</xdr:row>
      <xdr:rowOff>178595</xdr:rowOff>
    </xdr:from>
    <xdr:to>
      <xdr:col>18</xdr:col>
      <xdr:colOff>575734</xdr:colOff>
      <xdr:row>40</xdr:row>
      <xdr:rowOff>199760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160074</xdr:colOff>
      <xdr:row>43</xdr:row>
      <xdr:rowOff>83343</xdr:rowOff>
    </xdr:from>
    <xdr:to>
      <xdr:col>18</xdr:col>
      <xdr:colOff>629975</xdr:colOff>
      <xdr:row>58</xdr:row>
      <xdr:rowOff>115092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
  <sheetViews>
    <sheetView topLeftCell="A28" zoomScale="70" zoomScaleNormal="70" workbookViewId="0">
      <selection activeCell="F52" sqref="F52"/>
    </sheetView>
  </sheetViews>
  <sheetFormatPr baseColWidth="10" defaultRowHeight="15" x14ac:dyDescent="0.25"/>
  <cols>
    <col min="2" max="2" width="12.5703125" bestFit="1" customWidth="1"/>
    <col min="3" max="3" width="18.85546875" bestFit="1" customWidth="1"/>
    <col min="4" max="4" width="13" style="1" customWidth="1"/>
    <col min="5" max="5" width="22" bestFit="1" customWidth="1"/>
    <col min="6" max="6" width="22" style="1" customWidth="1"/>
    <col min="7" max="7" width="22" customWidth="1"/>
    <col min="8" max="8" width="32.5703125" bestFit="1" customWidth="1"/>
    <col min="9" max="9" width="25.28515625" bestFit="1" customWidth="1"/>
    <col min="10" max="10" width="17.85546875" bestFit="1" customWidth="1"/>
    <col min="11" max="11" width="3.42578125" customWidth="1"/>
  </cols>
  <sheetData>
    <row r="1" spans="1:19" ht="15" customHeight="1" x14ac:dyDescent="0.25">
      <c r="B1" s="54" t="s">
        <v>45</v>
      </c>
      <c r="C1" s="54"/>
      <c r="D1" s="54"/>
      <c r="E1" s="54"/>
      <c r="F1" s="54"/>
      <c r="G1" s="54"/>
      <c r="H1" s="54"/>
      <c r="I1" s="54"/>
      <c r="J1" s="54"/>
      <c r="K1" s="54"/>
      <c r="L1" s="54"/>
      <c r="M1" s="54"/>
      <c r="N1" s="54"/>
      <c r="O1" s="54"/>
      <c r="P1" s="54"/>
      <c r="Q1" s="54"/>
    </row>
    <row r="2" spans="1:19" x14ac:dyDescent="0.25">
      <c r="B2" s="54"/>
      <c r="C2" s="54"/>
      <c r="D2" s="54"/>
      <c r="E2" s="54"/>
      <c r="F2" s="54"/>
      <c r="G2" s="54"/>
      <c r="H2" s="54"/>
      <c r="I2" s="54"/>
      <c r="J2" s="54"/>
      <c r="K2" s="54"/>
      <c r="L2" s="54"/>
      <c r="M2" s="54"/>
      <c r="N2" s="54"/>
      <c r="O2" s="54"/>
      <c r="P2" s="54"/>
      <c r="Q2" s="54"/>
    </row>
    <row r="3" spans="1:19" x14ac:dyDescent="0.25">
      <c r="B3" s="54"/>
      <c r="C3" s="54"/>
      <c r="D3" s="54"/>
      <c r="E3" s="54"/>
      <c r="F3" s="54"/>
      <c r="G3" s="54"/>
      <c r="H3" s="54"/>
      <c r="I3" s="54"/>
      <c r="J3" s="54"/>
      <c r="K3" s="54"/>
      <c r="L3" s="54"/>
      <c r="M3" s="54"/>
      <c r="N3" s="54"/>
      <c r="O3" s="54"/>
      <c r="P3" s="54"/>
      <c r="Q3" s="54"/>
    </row>
    <row r="4" spans="1:19" x14ac:dyDescent="0.25">
      <c r="B4" s="54"/>
      <c r="C4" s="54"/>
      <c r="D4" s="54"/>
      <c r="E4" s="54"/>
      <c r="F4" s="54"/>
      <c r="G4" s="54"/>
      <c r="H4" s="54"/>
      <c r="I4" s="54"/>
      <c r="J4" s="54"/>
      <c r="K4" s="54"/>
      <c r="L4" s="54"/>
      <c r="M4" s="54"/>
      <c r="N4" s="54"/>
      <c r="O4" s="54"/>
      <c r="P4" s="54"/>
      <c r="Q4" s="54"/>
    </row>
    <row r="5" spans="1:19" x14ac:dyDescent="0.25">
      <c r="B5" s="54"/>
      <c r="C5" s="54"/>
      <c r="D5" s="54"/>
      <c r="E5" s="54"/>
      <c r="F5" s="54"/>
      <c r="G5" s="54"/>
      <c r="H5" s="54"/>
      <c r="I5" s="54"/>
      <c r="J5" s="54"/>
      <c r="K5" s="54"/>
      <c r="L5" s="54"/>
      <c r="M5" s="54"/>
      <c r="N5" s="54"/>
      <c r="O5" s="54"/>
      <c r="P5" s="54"/>
      <c r="Q5" s="54"/>
    </row>
    <row r="6" spans="1:19" x14ac:dyDescent="0.25">
      <c r="B6" s="17"/>
      <c r="C6" s="17"/>
      <c r="D6" s="17"/>
      <c r="E6" s="17"/>
      <c r="F6" s="17"/>
      <c r="G6" s="17"/>
      <c r="H6" s="17"/>
      <c r="I6" s="17"/>
      <c r="J6" s="17"/>
      <c r="K6" s="17"/>
      <c r="L6" s="17"/>
      <c r="M6" s="17"/>
      <c r="N6" s="17"/>
      <c r="O6" s="17"/>
      <c r="P6" s="17"/>
      <c r="Q6" s="17"/>
    </row>
    <row r="7" spans="1:19" ht="15.75" thickBot="1" x14ac:dyDescent="0.3">
      <c r="L7" s="39" t="s">
        <v>55</v>
      </c>
    </row>
    <row r="8" spans="1:19" x14ac:dyDescent="0.25">
      <c r="A8" t="s">
        <v>46</v>
      </c>
      <c r="L8" s="38" t="s">
        <v>42</v>
      </c>
      <c r="M8" s="26"/>
      <c r="N8" s="26"/>
      <c r="O8" s="26"/>
      <c r="P8" s="26"/>
      <c r="Q8" s="26"/>
      <c r="R8" s="26"/>
      <c r="S8" s="27"/>
    </row>
    <row r="9" spans="1:19" ht="15.75" thickBot="1" x14ac:dyDescent="0.3">
      <c r="D9" s="1" t="s">
        <v>17</v>
      </c>
      <c r="H9" t="s">
        <v>21</v>
      </c>
      <c r="K9" s="7"/>
      <c r="L9" s="28"/>
      <c r="M9" s="29"/>
      <c r="N9" s="29"/>
      <c r="O9" s="29"/>
      <c r="P9" s="29"/>
      <c r="Q9" s="29"/>
      <c r="R9" s="29"/>
      <c r="S9" s="30"/>
    </row>
    <row r="10" spans="1:19" s="2" customFormat="1" ht="60" x14ac:dyDescent="0.25">
      <c r="B10" s="3" t="s">
        <v>0</v>
      </c>
      <c r="C10" s="11" t="s">
        <v>1</v>
      </c>
      <c r="D10" s="13" t="s">
        <v>2</v>
      </c>
      <c r="E10" s="3" t="s">
        <v>3</v>
      </c>
      <c r="F10" s="12" t="s">
        <v>19</v>
      </c>
      <c r="G10" s="4" t="s">
        <v>57</v>
      </c>
      <c r="H10" s="4" t="s">
        <v>16</v>
      </c>
      <c r="I10" s="15" t="s">
        <v>4</v>
      </c>
      <c r="J10" s="20" t="s">
        <v>5</v>
      </c>
      <c r="K10" s="22"/>
      <c r="L10" s="21"/>
      <c r="M10" s="34"/>
      <c r="N10" s="34"/>
      <c r="O10" s="34"/>
      <c r="P10" s="34"/>
      <c r="Q10" s="34"/>
      <c r="R10" s="34"/>
      <c r="S10" s="35"/>
    </row>
    <row r="11" spans="1:19" x14ac:dyDescent="0.25">
      <c r="B11" t="s">
        <v>6</v>
      </c>
      <c r="C11" s="1">
        <v>44400000</v>
      </c>
      <c r="D11" s="1">
        <v>75000000000</v>
      </c>
      <c r="E11" s="1">
        <f t="shared" ref="E11:E31" si="0">F11*G11</f>
        <v>760747200</v>
      </c>
      <c r="F11" s="1">
        <v>950934000</v>
      </c>
      <c r="G11" s="1">
        <v>0.8</v>
      </c>
      <c r="H11" s="1">
        <v>1.09E-9</v>
      </c>
      <c r="I11" s="1">
        <f t="shared" ref="I11:I24" si="1">C11/(D11)^2*(($D$27)^2/$C$27)</f>
        <v>1.1086142322097381E-6</v>
      </c>
      <c r="J11" s="18">
        <f t="shared" ref="J11:J24" si="2">C11/(D11+E11)^2*(($D$27+$E$27)^2/$C$27)</f>
        <v>4.4607643204253671E-6</v>
      </c>
      <c r="K11" s="23"/>
      <c r="L11" s="28"/>
      <c r="M11" s="29"/>
      <c r="N11" s="29"/>
      <c r="O11" s="29"/>
      <c r="P11" s="29"/>
      <c r="Q11" s="29"/>
      <c r="R11" s="29"/>
      <c r="S11" s="30"/>
    </row>
    <row r="12" spans="1:19" x14ac:dyDescent="0.25">
      <c r="B12" s="7" t="s">
        <v>30</v>
      </c>
      <c r="C12" s="10">
        <v>260</v>
      </c>
      <c r="D12" s="8">
        <v>80000</v>
      </c>
      <c r="E12" s="1">
        <f t="shared" si="0"/>
        <v>13320</v>
      </c>
      <c r="F12" s="1">
        <v>16650</v>
      </c>
      <c r="G12" s="1">
        <v>0.8</v>
      </c>
      <c r="H12" s="1">
        <v>1.26E-5</v>
      </c>
      <c r="I12" s="1">
        <f>C12/(D12)^2*(($D$27)^2/$C$27)</f>
        <v>5.7057584269662929</v>
      </c>
      <c r="J12" s="18">
        <f>C12/(D12+E12)^2*(($D$27+$E$27)^2/$C$27)</f>
        <v>17.216255315875181</v>
      </c>
      <c r="K12" s="23"/>
      <c r="L12" s="28"/>
      <c r="M12" s="29"/>
      <c r="N12" s="29"/>
      <c r="O12" s="29"/>
      <c r="P12" s="29"/>
      <c r="Q12" s="29"/>
      <c r="R12" s="29"/>
      <c r="S12" s="30"/>
    </row>
    <row r="13" spans="1:19" x14ac:dyDescent="0.25">
      <c r="B13" t="s">
        <v>7</v>
      </c>
      <c r="C13" s="1">
        <v>22200</v>
      </c>
      <c r="D13" s="8">
        <v>6000000</v>
      </c>
      <c r="E13" s="1">
        <f t="shared" si="0"/>
        <v>856548.8</v>
      </c>
      <c r="F13" s="1">
        <v>1070686</v>
      </c>
      <c r="G13" s="1">
        <v>0.8</v>
      </c>
      <c r="H13" s="1">
        <v>0.157</v>
      </c>
      <c r="I13" s="1">
        <f t="shared" si="1"/>
        <v>8.6610486891385785E-2</v>
      </c>
      <c r="J13" s="18">
        <f t="shared" si="2"/>
        <v>0.27230564129123969</v>
      </c>
      <c r="K13" s="23"/>
      <c r="L13" s="28"/>
      <c r="M13" s="29"/>
      <c r="N13" s="29"/>
      <c r="O13" s="29"/>
      <c r="P13" s="29"/>
      <c r="Q13" s="29"/>
      <c r="R13" s="29"/>
      <c r="S13" s="30"/>
    </row>
    <row r="14" spans="1:19" x14ac:dyDescent="0.25">
      <c r="B14" t="s">
        <v>8</v>
      </c>
      <c r="C14" s="9">
        <v>109000</v>
      </c>
      <c r="D14" s="8">
        <v>15000000</v>
      </c>
      <c r="E14" s="9">
        <f t="shared" si="0"/>
        <v>1628424</v>
      </c>
      <c r="F14" s="1">
        <v>2035530</v>
      </c>
      <c r="G14" s="1">
        <v>0.8</v>
      </c>
      <c r="H14" s="1">
        <v>1.5699999999999999E-5</v>
      </c>
      <c r="I14" s="1">
        <f t="shared" si="1"/>
        <v>6.8039950062421986E-2</v>
      </c>
      <c r="J14" s="18">
        <f t="shared" si="2"/>
        <v>0.22732077349503854</v>
      </c>
      <c r="K14" s="23"/>
      <c r="L14" s="28"/>
      <c r="M14" s="29"/>
      <c r="N14" s="29"/>
      <c r="O14" s="29"/>
      <c r="P14" s="29"/>
      <c r="Q14" s="29"/>
      <c r="R14" s="29"/>
      <c r="S14" s="30"/>
    </row>
    <row r="15" spans="1:19" x14ac:dyDescent="0.25">
      <c r="B15" s="7" t="s">
        <v>31</v>
      </c>
      <c r="C15" s="10">
        <v>23300000</v>
      </c>
      <c r="D15" s="8">
        <v>12000000000</v>
      </c>
      <c r="E15" s="1">
        <f t="shared" si="0"/>
        <v>152154000</v>
      </c>
      <c r="F15" s="1">
        <v>190192500</v>
      </c>
      <c r="G15" s="1">
        <v>0.8</v>
      </c>
      <c r="H15" s="1">
        <v>4.4299999999999998E-4</v>
      </c>
      <c r="I15" s="1">
        <f>C15/(D15)^2*(($D$27)^2/$C$27)</f>
        <v>2.2725499375780277E-5</v>
      </c>
      <c r="J15" s="18">
        <f>C15/(D15+E15)^2*(($D$27+$E$27)^2/$C$27)</f>
        <v>9.0983826671289561E-5</v>
      </c>
      <c r="K15" s="23"/>
      <c r="L15" s="28"/>
      <c r="M15" s="29"/>
      <c r="N15" s="29"/>
      <c r="O15" s="29"/>
      <c r="P15" s="29"/>
      <c r="Q15" s="29"/>
      <c r="R15" s="29"/>
      <c r="S15" s="30"/>
    </row>
    <row r="16" spans="1:19" x14ac:dyDescent="0.25">
      <c r="B16" s="5" t="s">
        <v>9</v>
      </c>
      <c r="C16" s="8">
        <v>16100000</v>
      </c>
      <c r="D16" s="8">
        <v>3000000000</v>
      </c>
      <c r="E16" s="8">
        <f t="shared" si="0"/>
        <v>446638400</v>
      </c>
      <c r="F16" s="6">
        <v>558298000</v>
      </c>
      <c r="G16" s="1">
        <v>0.8</v>
      </c>
      <c r="H16" s="1">
        <v>1.3699999999999999E-3</v>
      </c>
      <c r="I16" s="1">
        <f t="shared" si="1"/>
        <v>2.512484394506867E-4</v>
      </c>
      <c r="J16" s="18">
        <f t="shared" si="2"/>
        <v>7.8153645079464141E-4</v>
      </c>
      <c r="K16" s="23"/>
      <c r="L16" s="28"/>
      <c r="M16" s="29"/>
      <c r="N16" s="29"/>
      <c r="O16" s="29"/>
      <c r="P16" s="29"/>
      <c r="Q16" s="29"/>
      <c r="R16" s="29"/>
      <c r="S16" s="30"/>
    </row>
    <row r="17" spans="2:19" x14ac:dyDescent="0.25">
      <c r="B17" s="7" t="s">
        <v>10</v>
      </c>
      <c r="C17" s="10">
        <v>2940000000</v>
      </c>
      <c r="D17" s="8">
        <v>800000000000</v>
      </c>
      <c r="E17" s="10">
        <f t="shared" si="0"/>
        <v>49524720000</v>
      </c>
      <c r="F17" s="6">
        <v>61905900000</v>
      </c>
      <c r="G17" s="1">
        <v>0.8</v>
      </c>
      <c r="H17" s="1">
        <v>5.2399999999999999E-8</v>
      </c>
      <c r="I17" s="1">
        <f t="shared" si="1"/>
        <v>6.4518960674157308E-7</v>
      </c>
      <c r="J17" s="18">
        <f t="shared" si="2"/>
        <v>2.3491464685903647E-6</v>
      </c>
      <c r="K17" s="23"/>
      <c r="L17" s="28"/>
      <c r="M17" s="29"/>
      <c r="N17" s="29"/>
      <c r="O17" s="29"/>
      <c r="P17" s="29"/>
      <c r="Q17" s="29"/>
      <c r="R17" s="29"/>
      <c r="S17" s="30"/>
    </row>
    <row r="18" spans="2:19" x14ac:dyDescent="0.25">
      <c r="B18" s="7" t="s">
        <v>11</v>
      </c>
      <c r="C18" s="6">
        <v>2010</v>
      </c>
      <c r="D18" s="8">
        <v>600000</v>
      </c>
      <c r="E18" s="10">
        <f t="shared" si="0"/>
        <v>441264</v>
      </c>
      <c r="F18" s="6">
        <v>551580</v>
      </c>
      <c r="G18" s="1">
        <v>0.8</v>
      </c>
      <c r="H18" s="1">
        <v>9.2200000000000004E-2</v>
      </c>
      <c r="I18" s="1">
        <f t="shared" si="1"/>
        <v>0.78417602996254698</v>
      </c>
      <c r="J18" s="18">
        <f t="shared" si="2"/>
        <v>1.0690281886013846</v>
      </c>
      <c r="K18" s="23"/>
      <c r="L18" s="28"/>
      <c r="M18" s="29"/>
      <c r="N18" s="29"/>
      <c r="O18" s="29"/>
      <c r="P18" s="29"/>
      <c r="Q18" s="29"/>
      <c r="R18" s="29"/>
      <c r="S18" s="30"/>
    </row>
    <row r="19" spans="2:19" x14ac:dyDescent="0.25">
      <c r="B19" s="7" t="s">
        <v>32</v>
      </c>
      <c r="C19" s="10">
        <v>34100</v>
      </c>
      <c r="D19" s="8">
        <v>40000000</v>
      </c>
      <c r="E19" s="1">
        <f t="shared" si="0"/>
        <v>6671765.6000000006</v>
      </c>
      <c r="F19" s="1">
        <v>8339707</v>
      </c>
      <c r="G19" s="1">
        <v>0.8</v>
      </c>
      <c r="H19" s="1">
        <v>1.15E-5</v>
      </c>
      <c r="I19" s="1">
        <f>C19/(D19)^2*(($D$27)^2/$C$27)</f>
        <v>2.9933286516853935E-3</v>
      </c>
      <c r="J19" s="18">
        <f>C19/(D19+E19)^2*(($D$27+$E$27)^2/$C$27)</f>
        <v>9.0273592242035121E-3</v>
      </c>
      <c r="K19" s="23"/>
      <c r="L19" s="28"/>
      <c r="M19" s="29"/>
      <c r="N19" s="29"/>
      <c r="O19" s="29"/>
      <c r="P19" s="29"/>
      <c r="Q19" s="29"/>
      <c r="R19" s="29"/>
      <c r="S19" s="30"/>
    </row>
    <row r="20" spans="2:19" x14ac:dyDescent="0.25">
      <c r="B20" s="14" t="s">
        <v>26</v>
      </c>
      <c r="C20" s="10">
        <v>16000000</v>
      </c>
      <c r="D20" s="8">
        <v>1420000000</v>
      </c>
      <c r="E20" s="6">
        <f t="shared" si="0"/>
        <v>437383200</v>
      </c>
      <c r="F20" s="6">
        <v>546729000</v>
      </c>
      <c r="G20" s="1">
        <v>0.8</v>
      </c>
      <c r="H20" s="1">
        <v>2.5399999999999998E-6</v>
      </c>
      <c r="I20" s="1">
        <f>C20/(D20)^2*(($D$27)^2/$C$27)</f>
        <v>1.1144569585578037E-3</v>
      </c>
      <c r="J20" s="18">
        <f>C20/(D20+E20)^2*(($D$27+$E$27)^2/$C$27)</f>
        <v>2.6744332526538253E-3</v>
      </c>
      <c r="K20" s="23"/>
      <c r="L20" s="28"/>
      <c r="M20" s="29"/>
      <c r="N20" s="29"/>
      <c r="O20" s="29"/>
      <c r="P20" s="29"/>
      <c r="Q20" s="29"/>
      <c r="R20" s="29"/>
      <c r="S20" s="30"/>
    </row>
    <row r="21" spans="2:19" x14ac:dyDescent="0.25">
      <c r="B21" s="7" t="s">
        <v>27</v>
      </c>
      <c r="C21" s="10">
        <v>264000</v>
      </c>
      <c r="D21" s="8">
        <v>20000000</v>
      </c>
      <c r="E21" s="1">
        <f t="shared" si="0"/>
        <v>4867385.9200000009</v>
      </c>
      <c r="F21" s="1">
        <v>6084232.4000000004</v>
      </c>
      <c r="G21" s="1">
        <v>0.8</v>
      </c>
      <c r="H21" s="1">
        <v>1.78E-2</v>
      </c>
      <c r="I21" s="1">
        <f>C21/(D21)^2*(($D$27)^2/$C$27)</f>
        <v>9.269662921348315E-2</v>
      </c>
      <c r="J21" s="18">
        <f>C21/(D21+E21)^2*(($D$27+$E$27)^2/$C$27)</f>
        <v>0.24618322983756818</v>
      </c>
      <c r="K21" s="23"/>
      <c r="L21" s="28"/>
      <c r="M21" s="29"/>
      <c r="N21" s="29"/>
      <c r="O21" s="29"/>
      <c r="P21" s="29"/>
      <c r="Q21" s="29"/>
      <c r="R21" s="29"/>
      <c r="S21" s="30"/>
    </row>
    <row r="22" spans="2:19" x14ac:dyDescent="0.25">
      <c r="B22" s="7" t="s">
        <v>12</v>
      </c>
      <c r="C22" s="10">
        <v>1940000</v>
      </c>
      <c r="D22" s="8">
        <v>130000000</v>
      </c>
      <c r="E22" s="10">
        <f t="shared" si="0"/>
        <v>40630152</v>
      </c>
      <c r="F22" s="6">
        <v>50787690</v>
      </c>
      <c r="G22" s="1">
        <v>0.8</v>
      </c>
      <c r="H22" s="1">
        <v>6.5300000000000002E-5</v>
      </c>
      <c r="I22" s="1">
        <f t="shared" si="1"/>
        <v>1.6122598231500567E-2</v>
      </c>
      <c r="J22" s="18">
        <f t="shared" si="2"/>
        <v>3.8424213034604915E-2</v>
      </c>
      <c r="K22" s="23"/>
      <c r="L22" s="28"/>
      <c r="M22" s="29"/>
      <c r="N22" s="29"/>
      <c r="O22" s="29"/>
      <c r="P22" s="29"/>
      <c r="Q22" s="29"/>
      <c r="R22" s="29"/>
      <c r="S22" s="30"/>
    </row>
    <row r="23" spans="2:19" ht="15.75" thickBot="1" x14ac:dyDescent="0.3">
      <c r="B23" s="7" t="s">
        <v>28</v>
      </c>
      <c r="C23" s="10">
        <v>467</v>
      </c>
      <c r="D23" s="8">
        <v>100000</v>
      </c>
      <c r="E23" s="1">
        <f t="shared" si="0"/>
        <v>11040</v>
      </c>
      <c r="F23" s="1">
        <v>13800</v>
      </c>
      <c r="G23" s="1">
        <v>0.8</v>
      </c>
      <c r="H23" s="1">
        <f>(2.22+0.571)/2</f>
        <v>1.3955000000000002</v>
      </c>
      <c r="I23" s="1">
        <f>C23/(D23)^2*(($D$27)^2/$C$27)</f>
        <v>6.5589887640449449</v>
      </c>
      <c r="J23" s="18">
        <f>C23/(D23+E23)^2*(($D$27+$E$27)^2/$C$27)</f>
        <v>21.841013193905624</v>
      </c>
      <c r="K23" s="23"/>
      <c r="L23" s="31"/>
      <c r="M23" s="32"/>
      <c r="N23" s="32"/>
      <c r="O23" s="32"/>
      <c r="P23" s="32"/>
      <c r="Q23" s="32"/>
      <c r="R23" s="32"/>
      <c r="S23" s="33"/>
    </row>
    <row r="24" spans="2:19" ht="15.75" thickBot="1" x14ac:dyDescent="0.3">
      <c r="B24" s="7" t="s">
        <v>13</v>
      </c>
      <c r="C24" s="10">
        <v>4700000</v>
      </c>
      <c r="D24" s="8">
        <v>2000000000</v>
      </c>
      <c r="E24" s="10">
        <f t="shared" si="0"/>
        <v>179892000</v>
      </c>
      <c r="F24" s="6">
        <v>224865000</v>
      </c>
      <c r="G24" s="1">
        <v>0.8</v>
      </c>
      <c r="H24" s="1">
        <v>6.3400000000000001E-3</v>
      </c>
      <c r="I24" s="1">
        <f t="shared" si="1"/>
        <v>1.6502808988764044E-4</v>
      </c>
      <c r="J24" s="16">
        <f t="shared" si="2"/>
        <v>5.7035165970632492E-4</v>
      </c>
      <c r="K24" s="24"/>
    </row>
    <row r="25" spans="2:19" x14ac:dyDescent="0.25">
      <c r="B25" s="7" t="s">
        <v>33</v>
      </c>
      <c r="C25" s="10">
        <v>50.7</v>
      </c>
      <c r="D25" s="8">
        <v>11000</v>
      </c>
      <c r="E25" s="1">
        <f t="shared" si="0"/>
        <v>805.07200000000012</v>
      </c>
      <c r="F25" s="1">
        <v>1006.34</v>
      </c>
      <c r="G25" s="1">
        <v>0.8</v>
      </c>
      <c r="H25" s="1">
        <v>0.60299999999999998</v>
      </c>
      <c r="I25" s="1">
        <f>C25/(D25)^2*(($D$27)^2/$C$27)</f>
        <v>58.849475345900281</v>
      </c>
      <c r="J25" s="18">
        <f>C25/(D25+E25)^2*(($D$27+$E$27)^2/$C$27)</f>
        <v>209.79033949619131</v>
      </c>
      <c r="K25" s="23"/>
      <c r="L25" s="38" t="s">
        <v>43</v>
      </c>
      <c r="M25" s="26"/>
      <c r="N25" s="26"/>
      <c r="O25" s="26"/>
      <c r="P25" s="26"/>
      <c r="Q25" s="26"/>
      <c r="R25" s="26"/>
      <c r="S25" s="27"/>
    </row>
    <row r="26" spans="2:19" x14ac:dyDescent="0.25">
      <c r="B26" s="14" t="s">
        <v>34</v>
      </c>
      <c r="C26" s="10">
        <v>68100000</v>
      </c>
      <c r="D26" s="8">
        <v>5000000000</v>
      </c>
      <c r="E26" s="1">
        <f t="shared" si="0"/>
        <v>2318272000</v>
      </c>
      <c r="F26" s="1">
        <v>2897840000</v>
      </c>
      <c r="G26" s="1">
        <v>0.8</v>
      </c>
      <c r="H26" s="1">
        <v>1.93E-4</v>
      </c>
      <c r="I26" s="1">
        <f>C26/(D26)^2*(($D$27)^2/$C$27)</f>
        <v>3.8258426966292138E-4</v>
      </c>
      <c r="J26" s="18">
        <f>C26/(D26+E26)^2*(($D$27+$E$27)^2/$C$27)</f>
        <v>7.3323776475955058E-4</v>
      </c>
      <c r="K26" s="23"/>
      <c r="L26" s="28"/>
      <c r="M26" s="29"/>
      <c r="N26" s="29"/>
      <c r="O26" s="29"/>
      <c r="P26" s="29"/>
      <c r="Q26" s="29"/>
      <c r="R26" s="29"/>
      <c r="S26" s="30"/>
    </row>
    <row r="27" spans="2:19" x14ac:dyDescent="0.25">
      <c r="B27" s="7" t="s">
        <v>14</v>
      </c>
      <c r="C27" s="8">
        <v>178000</v>
      </c>
      <c r="D27" s="8">
        <v>5000000</v>
      </c>
      <c r="E27" s="10">
        <f t="shared" si="0"/>
        <v>5131352</v>
      </c>
      <c r="F27" s="6">
        <v>6414190</v>
      </c>
      <c r="G27" s="1">
        <v>0.8</v>
      </c>
      <c r="H27" s="1">
        <v>1</v>
      </c>
      <c r="I27" s="1">
        <f>C27/(D27)^2*(($D$27)^2/$C$27)</f>
        <v>1.0000000000000002</v>
      </c>
      <c r="J27" s="18">
        <f>C27/(D27+E27)^2*(($D$27+$E$27)^2/$C$27)</f>
        <v>1</v>
      </c>
      <c r="K27" s="23"/>
      <c r="L27" s="28"/>
      <c r="M27" s="29"/>
      <c r="N27" s="29"/>
      <c r="O27" s="29"/>
      <c r="P27" s="29"/>
      <c r="Q27" s="29"/>
      <c r="R27" s="29"/>
      <c r="S27" s="30"/>
    </row>
    <row r="28" spans="2:19" x14ac:dyDescent="0.25">
      <c r="B28" s="7" t="s">
        <v>35</v>
      </c>
      <c r="C28" s="10">
        <v>10</v>
      </c>
      <c r="D28" s="8">
        <v>647000</v>
      </c>
      <c r="E28" s="1">
        <f t="shared" si="0"/>
        <v>336</v>
      </c>
      <c r="F28" s="1">
        <v>420</v>
      </c>
      <c r="G28" s="1">
        <v>0.8</v>
      </c>
      <c r="H28" s="9">
        <v>2.4300000000000001E-5</v>
      </c>
      <c r="I28" s="1">
        <f>C28/(D28)^2*(($D$27)^2/$C$27)</f>
        <v>3.3551461674796099E-3</v>
      </c>
      <c r="J28" s="18">
        <f>C28/(D28+E28)^2*(($D$27+$E$27)^2/$C$27)</f>
        <v>1.3761167688794838E-2</v>
      </c>
      <c r="K28" s="23"/>
      <c r="L28" s="28"/>
      <c r="M28" s="29"/>
      <c r="N28" s="29"/>
      <c r="O28" s="29"/>
      <c r="P28" s="29"/>
      <c r="Q28" s="29"/>
      <c r="R28" s="29"/>
      <c r="S28" s="30"/>
    </row>
    <row r="29" spans="2:19" x14ac:dyDescent="0.25">
      <c r="B29" s="7" t="s">
        <v>38</v>
      </c>
      <c r="C29" s="10">
        <v>6700000</v>
      </c>
      <c r="D29" s="8">
        <v>2000000000</v>
      </c>
      <c r="E29" s="1">
        <f t="shared" si="0"/>
        <v>238685200</v>
      </c>
      <c r="F29" s="1">
        <v>298356500</v>
      </c>
      <c r="G29" s="1">
        <v>0.8</v>
      </c>
      <c r="H29" s="9">
        <v>2.7899999999999998E-8</v>
      </c>
      <c r="I29" s="1">
        <f>C29/(D29)^2*(($D$27)^2/$C$27)</f>
        <v>2.3525280898876406E-4</v>
      </c>
      <c r="J29" s="18">
        <f>C29/(D29+E29)^2*(($D$27+$E$27)^2/$C$27)</f>
        <v>7.7090977641710342E-4</v>
      </c>
      <c r="K29" s="23"/>
      <c r="L29" s="28"/>
      <c r="M29" s="29"/>
      <c r="N29" s="29"/>
      <c r="O29" s="29"/>
      <c r="P29" s="29"/>
      <c r="Q29" s="29"/>
      <c r="R29" s="29"/>
      <c r="S29" s="30"/>
    </row>
    <row r="30" spans="2:19" x14ac:dyDescent="0.25">
      <c r="B30" s="7" t="s">
        <v>39</v>
      </c>
      <c r="C30" s="10">
        <v>62400</v>
      </c>
      <c r="D30" s="8">
        <v>63000000</v>
      </c>
      <c r="E30" s="1">
        <f t="shared" si="0"/>
        <v>1201306.56</v>
      </c>
      <c r="F30" s="1">
        <v>1501633.2</v>
      </c>
      <c r="G30" s="1">
        <v>0.8</v>
      </c>
      <c r="H30" s="9">
        <v>7.7000000000000004E-7</v>
      </c>
      <c r="I30" s="1">
        <f t="shared" ref="I30" si="3">C30/(D30)^2*(($D$27)^2/$C$27)</f>
        <v>2.2081241984933798E-3</v>
      </c>
      <c r="J30" s="18">
        <f t="shared" ref="J30" si="4">C30/(D30+E30)^2*(($D$27+$E$27)^2/$C$27)</f>
        <v>8.7299481356916155E-3</v>
      </c>
      <c r="K30" s="23"/>
      <c r="L30" s="28"/>
      <c r="M30" s="29"/>
      <c r="N30" s="29"/>
      <c r="O30" s="29"/>
      <c r="P30" s="29"/>
      <c r="Q30" s="29"/>
      <c r="R30" s="29"/>
      <c r="S30" s="30"/>
    </row>
    <row r="31" spans="2:19" ht="15.75" thickBot="1" x14ac:dyDescent="0.3">
      <c r="B31" s="7" t="s">
        <v>15</v>
      </c>
      <c r="C31" s="10">
        <v>12800000</v>
      </c>
      <c r="D31" s="8">
        <v>1900000000</v>
      </c>
      <c r="E31" s="6">
        <f t="shared" si="0"/>
        <v>344564800</v>
      </c>
      <c r="F31" s="6">
        <v>430706000</v>
      </c>
      <c r="G31" s="1">
        <v>0.8</v>
      </c>
      <c r="H31" s="1">
        <v>5.3799999999999996E-4</v>
      </c>
      <c r="I31" s="1">
        <f>C31/(D31)^2*(($D$27)^2/$C$27)</f>
        <v>4.9799246786392355E-4</v>
      </c>
      <c r="J31" s="19">
        <f>C31/(D31+E31)^2*(($D$27+$E$27)^2/$C$27)</f>
        <v>1.4650771020404336E-3</v>
      </c>
      <c r="K31" s="23"/>
      <c r="L31" s="28"/>
      <c r="M31" s="29"/>
      <c r="N31" s="29"/>
      <c r="O31" s="29"/>
      <c r="P31" s="29"/>
      <c r="Q31" s="29"/>
      <c r="R31" s="29"/>
      <c r="S31" s="30"/>
    </row>
    <row r="32" spans="2:19" x14ac:dyDescent="0.25">
      <c r="K32" s="7"/>
      <c r="L32" s="28"/>
      <c r="M32" s="29"/>
      <c r="N32" s="29"/>
      <c r="O32" s="29"/>
      <c r="P32" s="29"/>
      <c r="Q32" s="29"/>
      <c r="R32" s="29"/>
      <c r="S32" s="30"/>
    </row>
    <row r="33" spans="2:19" x14ac:dyDescent="0.25">
      <c r="K33" s="7"/>
      <c r="L33" s="28"/>
      <c r="M33" s="29"/>
      <c r="N33" s="29"/>
      <c r="O33" s="29"/>
      <c r="P33" s="29"/>
      <c r="Q33" s="29"/>
      <c r="R33" s="29"/>
      <c r="S33" s="30"/>
    </row>
    <row r="34" spans="2:19" x14ac:dyDescent="0.25">
      <c r="K34" s="7"/>
      <c r="L34" s="28"/>
      <c r="M34" s="29"/>
      <c r="N34" s="29"/>
      <c r="O34" s="29"/>
      <c r="P34" s="29"/>
      <c r="Q34" s="29"/>
      <c r="R34" s="29"/>
      <c r="S34" s="30"/>
    </row>
    <row r="35" spans="2:19" x14ac:dyDescent="0.25">
      <c r="K35" s="7"/>
      <c r="L35" s="28"/>
      <c r="M35" s="29"/>
      <c r="N35" s="29"/>
      <c r="O35" s="29"/>
      <c r="P35" s="29"/>
      <c r="Q35" s="29"/>
      <c r="R35" s="29"/>
      <c r="S35" s="30"/>
    </row>
    <row r="36" spans="2:19" x14ac:dyDescent="0.25">
      <c r="K36" s="7"/>
      <c r="L36" s="28"/>
      <c r="M36" s="29"/>
      <c r="N36" s="29"/>
      <c r="O36" s="29"/>
      <c r="P36" s="29"/>
      <c r="Q36" s="29"/>
      <c r="R36" s="29"/>
      <c r="S36" s="30"/>
    </row>
    <row r="37" spans="2:19" x14ac:dyDescent="0.25">
      <c r="K37" s="7"/>
      <c r="L37" s="28"/>
      <c r="M37" s="29"/>
      <c r="N37" s="29"/>
      <c r="O37" s="29"/>
      <c r="P37" s="29"/>
      <c r="Q37" s="29"/>
      <c r="R37" s="29"/>
      <c r="S37" s="30"/>
    </row>
    <row r="38" spans="2:19" ht="15.75" thickBot="1" x14ac:dyDescent="0.3">
      <c r="K38" s="7"/>
      <c r="L38" s="28"/>
      <c r="M38" s="29"/>
      <c r="N38" s="29"/>
      <c r="O38" s="29"/>
      <c r="P38" s="29"/>
      <c r="Q38" s="29"/>
      <c r="R38" s="29"/>
      <c r="S38" s="30"/>
    </row>
    <row r="39" spans="2:19" x14ac:dyDescent="0.25">
      <c r="B39" t="s">
        <v>22</v>
      </c>
      <c r="G39" s="55" t="s">
        <v>24</v>
      </c>
      <c r="H39" s="56"/>
      <c r="I39" s="57"/>
      <c r="L39" s="28"/>
      <c r="M39" s="29"/>
      <c r="N39" s="29"/>
      <c r="O39" s="29"/>
      <c r="P39" s="29"/>
      <c r="Q39" s="29"/>
      <c r="R39" s="29"/>
      <c r="S39" s="30"/>
    </row>
    <row r="40" spans="2:19" x14ac:dyDescent="0.25">
      <c r="B40" t="s">
        <v>23</v>
      </c>
      <c r="G40" s="41" t="s">
        <v>20</v>
      </c>
      <c r="H40" s="50" t="s">
        <v>25</v>
      </c>
      <c r="I40" s="51"/>
      <c r="L40" s="28"/>
      <c r="M40" s="29"/>
      <c r="N40" s="29"/>
      <c r="O40" s="29"/>
      <c r="P40" s="29"/>
      <c r="Q40" s="29"/>
      <c r="R40" s="29"/>
      <c r="S40" s="30"/>
    </row>
    <row r="41" spans="2:19" ht="49.5" customHeight="1" thickBot="1" x14ac:dyDescent="0.3">
      <c r="B41" s="59" t="s">
        <v>59</v>
      </c>
      <c r="C41" s="59"/>
      <c r="D41" s="59"/>
      <c r="E41" s="59"/>
      <c r="G41" s="41" t="s">
        <v>28</v>
      </c>
      <c r="H41" s="50" t="s">
        <v>29</v>
      </c>
      <c r="I41" s="51"/>
      <c r="L41" s="31"/>
      <c r="M41" s="32"/>
      <c r="N41" s="32"/>
      <c r="O41" s="32"/>
      <c r="P41" s="32"/>
      <c r="Q41" s="32"/>
      <c r="R41" s="32"/>
      <c r="S41" s="33"/>
    </row>
    <row r="42" spans="2:19" ht="54.75" customHeight="1" thickBot="1" x14ac:dyDescent="0.3">
      <c r="B42" s="59" t="s">
        <v>61</v>
      </c>
      <c r="C42" s="59"/>
      <c r="D42" s="59"/>
      <c r="E42" s="59"/>
      <c r="G42" s="41"/>
      <c r="H42" s="50" t="s">
        <v>47</v>
      </c>
      <c r="I42" s="51"/>
    </row>
    <row r="43" spans="2:19" ht="45" customHeight="1" x14ac:dyDescent="0.25">
      <c r="B43" s="59" t="s">
        <v>60</v>
      </c>
      <c r="C43" s="59"/>
      <c r="D43" s="59"/>
      <c r="E43" s="59"/>
      <c r="G43" s="41" t="s">
        <v>36</v>
      </c>
      <c r="H43" s="50" t="s">
        <v>37</v>
      </c>
      <c r="I43" s="51"/>
      <c r="L43" s="38" t="s">
        <v>44</v>
      </c>
      <c r="M43" s="26"/>
      <c r="N43" s="26"/>
      <c r="O43" s="26"/>
      <c r="P43" s="26"/>
      <c r="Q43" s="26"/>
      <c r="R43" s="26"/>
      <c r="S43" s="27"/>
    </row>
    <row r="44" spans="2:19" ht="30.75" customHeight="1" x14ac:dyDescent="0.25">
      <c r="G44" s="41"/>
      <c r="H44" s="48" t="s">
        <v>48</v>
      </c>
      <c r="I44" s="49"/>
      <c r="L44" s="28"/>
      <c r="M44" s="29"/>
      <c r="N44" s="29"/>
      <c r="O44" s="29"/>
      <c r="P44" s="29"/>
      <c r="Q44" s="29"/>
      <c r="R44" s="29"/>
      <c r="S44" s="30"/>
    </row>
    <row r="45" spans="2:19" x14ac:dyDescent="0.25">
      <c r="G45" s="41" t="s">
        <v>40</v>
      </c>
      <c r="H45" s="50" t="s">
        <v>41</v>
      </c>
      <c r="I45" s="51"/>
      <c r="L45" s="28"/>
      <c r="M45" s="29"/>
      <c r="N45" s="29"/>
      <c r="O45" s="29"/>
      <c r="P45" s="29"/>
      <c r="Q45" s="29"/>
      <c r="R45" s="29"/>
      <c r="S45" s="30"/>
    </row>
    <row r="46" spans="2:19" ht="30.75" customHeight="1" x14ac:dyDescent="0.25">
      <c r="B46" s="58" t="s">
        <v>58</v>
      </c>
      <c r="C46" s="58"/>
      <c r="D46" s="58"/>
      <c r="E46" s="58"/>
      <c r="G46" s="41" t="s">
        <v>49</v>
      </c>
      <c r="H46" s="50" t="s">
        <v>50</v>
      </c>
      <c r="I46" s="51"/>
      <c r="L46" s="28"/>
      <c r="M46" s="29"/>
      <c r="N46" s="29"/>
      <c r="O46" s="29"/>
      <c r="P46" s="29"/>
      <c r="Q46" s="29"/>
      <c r="R46" s="29"/>
      <c r="S46" s="30"/>
    </row>
    <row r="47" spans="2:19" ht="15.75" thickBot="1" x14ac:dyDescent="0.3">
      <c r="B47" s="58"/>
      <c r="C47" s="58"/>
      <c r="D47" s="58"/>
      <c r="E47" s="58"/>
      <c r="G47" s="42" t="s">
        <v>51</v>
      </c>
      <c r="H47" s="52" t="s">
        <v>52</v>
      </c>
      <c r="I47" s="53"/>
      <c r="L47" s="28"/>
      <c r="M47" s="29"/>
      <c r="N47" s="29"/>
      <c r="O47" s="29"/>
      <c r="P47" s="29"/>
      <c r="Q47" s="29"/>
      <c r="R47" s="29"/>
      <c r="S47" s="30"/>
    </row>
    <row r="48" spans="2:19" x14ac:dyDescent="0.25">
      <c r="L48" s="28"/>
      <c r="M48" s="29"/>
      <c r="N48" s="29"/>
      <c r="O48" s="29"/>
      <c r="P48" s="29"/>
      <c r="Q48" s="29"/>
      <c r="R48" s="29"/>
      <c r="S48" s="30"/>
    </row>
    <row r="49" spans="12:19" x14ac:dyDescent="0.25">
      <c r="L49" s="28"/>
      <c r="M49" s="29"/>
      <c r="N49" s="29"/>
      <c r="O49" s="29"/>
      <c r="P49" s="29"/>
      <c r="Q49" s="29"/>
      <c r="R49" s="29"/>
      <c r="S49" s="30"/>
    </row>
    <row r="50" spans="12:19" x14ac:dyDescent="0.25">
      <c r="L50" s="28"/>
      <c r="M50" s="29"/>
      <c r="N50" s="29"/>
      <c r="O50" s="29"/>
      <c r="P50" s="29"/>
      <c r="Q50" s="29"/>
      <c r="R50" s="29"/>
      <c r="S50" s="30"/>
    </row>
    <row r="51" spans="12:19" x14ac:dyDescent="0.25">
      <c r="L51" s="28"/>
      <c r="M51" s="29"/>
      <c r="N51" s="29"/>
      <c r="O51" s="29"/>
      <c r="P51" s="29"/>
      <c r="Q51" s="29"/>
      <c r="R51" s="29"/>
      <c r="S51" s="30"/>
    </row>
    <row r="52" spans="12:19" x14ac:dyDescent="0.25">
      <c r="L52" s="28"/>
      <c r="M52" s="29"/>
      <c r="N52" s="29"/>
      <c r="O52" s="29"/>
      <c r="P52" s="29"/>
      <c r="Q52" s="29"/>
      <c r="R52" s="29"/>
      <c r="S52" s="30"/>
    </row>
    <row r="53" spans="12:19" x14ac:dyDescent="0.25">
      <c r="L53" s="28"/>
      <c r="M53" s="29"/>
      <c r="N53" s="29"/>
      <c r="O53" s="29"/>
      <c r="P53" s="29"/>
      <c r="Q53" s="29"/>
      <c r="R53" s="29"/>
      <c r="S53" s="30"/>
    </row>
    <row r="54" spans="12:19" x14ac:dyDescent="0.25">
      <c r="L54" s="28"/>
      <c r="M54" s="29"/>
      <c r="N54" s="29"/>
      <c r="O54" s="29"/>
      <c r="P54" s="29"/>
      <c r="Q54" s="29"/>
      <c r="R54" s="29"/>
      <c r="S54" s="30"/>
    </row>
    <row r="55" spans="12:19" x14ac:dyDescent="0.25">
      <c r="L55" s="28"/>
      <c r="M55" s="29"/>
      <c r="N55" s="29"/>
      <c r="O55" s="29"/>
      <c r="P55" s="29"/>
      <c r="Q55" s="29"/>
      <c r="R55" s="29"/>
      <c r="S55" s="30"/>
    </row>
    <row r="56" spans="12:19" x14ac:dyDescent="0.25">
      <c r="L56" s="28"/>
      <c r="M56" s="29"/>
      <c r="N56" s="29"/>
      <c r="O56" s="29"/>
      <c r="P56" s="29"/>
      <c r="Q56" s="29"/>
      <c r="R56" s="29"/>
      <c r="S56" s="30"/>
    </row>
    <row r="57" spans="12:19" x14ac:dyDescent="0.25">
      <c r="L57" s="28"/>
      <c r="M57" s="29"/>
      <c r="N57" s="29"/>
      <c r="O57" s="29"/>
      <c r="P57" s="29"/>
      <c r="Q57" s="29"/>
      <c r="R57" s="29"/>
      <c r="S57" s="30"/>
    </row>
    <row r="58" spans="12:19" x14ac:dyDescent="0.25">
      <c r="L58" s="28"/>
      <c r="M58" s="29"/>
      <c r="N58" s="29"/>
      <c r="O58" s="29"/>
      <c r="P58" s="29"/>
      <c r="Q58" s="29"/>
      <c r="R58" s="29"/>
      <c r="S58" s="30"/>
    </row>
    <row r="59" spans="12:19" x14ac:dyDescent="0.25">
      <c r="L59" s="28"/>
      <c r="M59" s="29"/>
      <c r="N59" s="29"/>
      <c r="O59" s="29"/>
      <c r="P59" s="29"/>
      <c r="Q59" s="29"/>
      <c r="R59" s="29"/>
      <c r="S59" s="30"/>
    </row>
    <row r="60" spans="12:19" ht="15.75" thickBot="1" x14ac:dyDescent="0.3">
      <c r="L60" s="31"/>
      <c r="M60" s="32"/>
      <c r="N60" s="32"/>
      <c r="O60" s="32"/>
      <c r="P60" s="32"/>
      <c r="Q60" s="32"/>
      <c r="R60" s="32"/>
      <c r="S60" s="33"/>
    </row>
  </sheetData>
  <mergeCells count="14">
    <mergeCell ref="H44:I44"/>
    <mergeCell ref="H45:I45"/>
    <mergeCell ref="H46:I46"/>
    <mergeCell ref="H47:I47"/>
    <mergeCell ref="B1:Q5"/>
    <mergeCell ref="G39:I39"/>
    <mergeCell ref="H40:I40"/>
    <mergeCell ref="H41:I41"/>
    <mergeCell ref="H42:I42"/>
    <mergeCell ref="H43:I43"/>
    <mergeCell ref="B46:E47"/>
    <mergeCell ref="B41:E41"/>
    <mergeCell ref="B42:E42"/>
    <mergeCell ref="B43:E43"/>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
  <sheetViews>
    <sheetView tabSelected="1" zoomScale="70" zoomScaleNormal="70" workbookViewId="0">
      <selection activeCell="E37" sqref="E37"/>
    </sheetView>
  </sheetViews>
  <sheetFormatPr baseColWidth="10" defaultRowHeight="15" x14ac:dyDescent="0.25"/>
  <cols>
    <col min="2" max="2" width="12.5703125" bestFit="1" customWidth="1"/>
    <col min="3" max="3" width="18.85546875" bestFit="1" customWidth="1"/>
    <col min="4" max="4" width="13" style="1" customWidth="1"/>
    <col min="5" max="5" width="22" bestFit="1" customWidth="1"/>
    <col min="6" max="6" width="22" style="1" customWidth="1"/>
    <col min="7" max="7" width="22" customWidth="1"/>
    <col min="8" max="8" width="32.5703125" bestFit="1" customWidth="1"/>
    <col min="9" max="9" width="25.28515625" bestFit="1" customWidth="1"/>
    <col min="10" max="10" width="17.85546875" bestFit="1" customWidth="1"/>
    <col min="11" max="11" width="3.42578125" customWidth="1"/>
  </cols>
  <sheetData>
    <row r="1" spans="1:19" ht="15" customHeight="1" x14ac:dyDescent="0.25">
      <c r="B1" s="61" t="s">
        <v>56</v>
      </c>
      <c r="C1" s="62"/>
      <c r="D1" s="62"/>
      <c r="E1" s="62"/>
      <c r="F1" s="62"/>
      <c r="G1" s="62"/>
      <c r="H1" s="62"/>
      <c r="I1" s="62"/>
      <c r="J1" s="62"/>
      <c r="K1" s="62"/>
      <c r="L1" s="62"/>
      <c r="M1" s="62"/>
      <c r="N1" s="62"/>
      <c r="O1" s="62"/>
      <c r="P1" s="62"/>
      <c r="Q1" s="63"/>
    </row>
    <row r="2" spans="1:19" x14ac:dyDescent="0.25">
      <c r="B2" s="64"/>
      <c r="C2" s="65"/>
      <c r="D2" s="65"/>
      <c r="E2" s="65"/>
      <c r="F2" s="65"/>
      <c r="G2" s="65"/>
      <c r="H2" s="65"/>
      <c r="I2" s="65"/>
      <c r="J2" s="65"/>
      <c r="K2" s="65"/>
      <c r="L2" s="65"/>
      <c r="M2" s="65"/>
      <c r="N2" s="65"/>
      <c r="O2" s="65"/>
      <c r="P2" s="65"/>
      <c r="Q2" s="66"/>
    </row>
    <row r="3" spans="1:19" x14ac:dyDescent="0.25">
      <c r="B3" s="64"/>
      <c r="C3" s="65"/>
      <c r="D3" s="65"/>
      <c r="E3" s="65"/>
      <c r="F3" s="65"/>
      <c r="G3" s="65"/>
      <c r="H3" s="65"/>
      <c r="I3" s="65"/>
      <c r="J3" s="65"/>
      <c r="K3" s="65"/>
      <c r="L3" s="65"/>
      <c r="M3" s="65"/>
      <c r="N3" s="65"/>
      <c r="O3" s="65"/>
      <c r="P3" s="65"/>
      <c r="Q3" s="66"/>
    </row>
    <row r="4" spans="1:19" x14ac:dyDescent="0.25">
      <c r="B4" s="64"/>
      <c r="C4" s="65"/>
      <c r="D4" s="65"/>
      <c r="E4" s="65"/>
      <c r="F4" s="65"/>
      <c r="G4" s="65"/>
      <c r="H4" s="65"/>
      <c r="I4" s="65"/>
      <c r="J4" s="65"/>
      <c r="K4" s="65"/>
      <c r="L4" s="65"/>
      <c r="M4" s="65"/>
      <c r="N4" s="65"/>
      <c r="O4" s="65"/>
      <c r="P4" s="65"/>
      <c r="Q4" s="66"/>
    </row>
    <row r="5" spans="1:19" ht="15.75" thickBot="1" x14ac:dyDescent="0.3">
      <c r="B5" s="67"/>
      <c r="C5" s="68"/>
      <c r="D5" s="68"/>
      <c r="E5" s="68"/>
      <c r="F5" s="68"/>
      <c r="G5" s="68"/>
      <c r="H5" s="68"/>
      <c r="I5" s="68"/>
      <c r="J5" s="68"/>
      <c r="K5" s="68"/>
      <c r="L5" s="68"/>
      <c r="M5" s="68"/>
      <c r="N5" s="68"/>
      <c r="O5" s="68"/>
      <c r="P5" s="68"/>
      <c r="Q5" s="69"/>
    </row>
    <row r="6" spans="1:19" x14ac:dyDescent="0.25">
      <c r="B6" s="17"/>
      <c r="C6" s="17"/>
      <c r="D6" s="17"/>
      <c r="E6" s="17"/>
      <c r="F6" s="17"/>
      <c r="G6" s="17"/>
      <c r="H6" s="17"/>
      <c r="I6" s="17"/>
      <c r="J6" s="17"/>
      <c r="K6" s="17"/>
      <c r="L6" s="17"/>
      <c r="M6" s="17"/>
      <c r="N6" s="17"/>
      <c r="O6" s="17"/>
      <c r="P6" s="17"/>
      <c r="Q6" s="17"/>
    </row>
    <row r="7" spans="1:19" ht="15.75" thickBot="1" x14ac:dyDescent="0.3">
      <c r="F7" s="6"/>
    </row>
    <row r="8" spans="1:19" x14ac:dyDescent="0.25">
      <c r="A8" t="s">
        <v>46</v>
      </c>
      <c r="L8" s="25" t="s">
        <v>42</v>
      </c>
      <c r="M8" s="26"/>
      <c r="N8" s="26"/>
      <c r="O8" s="26"/>
      <c r="P8" s="26"/>
      <c r="Q8" s="26"/>
      <c r="R8" s="26"/>
      <c r="S8" s="27"/>
    </row>
    <row r="9" spans="1:19" ht="15.75" thickBot="1" x14ac:dyDescent="0.3">
      <c r="D9" s="1" t="s">
        <v>17</v>
      </c>
      <c r="H9" t="s">
        <v>21</v>
      </c>
      <c r="K9" s="7"/>
      <c r="L9" s="28"/>
      <c r="M9" s="29"/>
      <c r="N9" s="29"/>
      <c r="O9" s="29"/>
      <c r="P9" s="29"/>
      <c r="Q9" s="29"/>
      <c r="R9" s="29"/>
      <c r="S9" s="30"/>
    </row>
    <row r="10" spans="1:19" s="2" customFormat="1" ht="45" x14ac:dyDescent="0.25">
      <c r="B10" s="3" t="s">
        <v>0</v>
      </c>
      <c r="C10" s="11" t="s">
        <v>1</v>
      </c>
      <c r="D10" s="43" t="s">
        <v>53</v>
      </c>
      <c r="E10" s="44" t="s">
        <v>3</v>
      </c>
      <c r="F10" s="12" t="s">
        <v>19</v>
      </c>
      <c r="G10" s="4" t="s">
        <v>18</v>
      </c>
      <c r="H10" s="4" t="s">
        <v>16</v>
      </c>
      <c r="I10" s="15" t="s">
        <v>4</v>
      </c>
      <c r="J10" s="20" t="s">
        <v>5</v>
      </c>
      <c r="K10" s="22"/>
      <c r="L10" s="21"/>
      <c r="M10" s="34"/>
      <c r="N10" s="34"/>
      <c r="O10" s="34"/>
      <c r="P10" s="34"/>
      <c r="Q10" s="34"/>
      <c r="R10" s="34"/>
      <c r="S10" s="35"/>
    </row>
    <row r="11" spans="1:19" x14ac:dyDescent="0.25">
      <c r="B11" t="s">
        <v>6</v>
      </c>
      <c r="C11" s="1">
        <v>44400000</v>
      </c>
      <c r="D11" s="10">
        <v>75000000000</v>
      </c>
      <c r="E11" s="24">
        <f t="shared" ref="E11:E31" si="0">F11*G11</f>
        <v>760747200</v>
      </c>
      <c r="F11" s="1">
        <v>950934000</v>
      </c>
      <c r="G11" s="1">
        <v>0.8</v>
      </c>
      <c r="H11" s="1">
        <v>1.09E-9</v>
      </c>
      <c r="I11" s="1">
        <f t="shared" ref="I11:I24" si="1">C11/(D11)^2*(($D$27)^2/$C$27)</f>
        <v>1.1086142322097381E-6</v>
      </c>
      <c r="J11" s="18">
        <f t="shared" ref="J11:J24" si="2">C11/(D11+E11)^2*(($D$27+$E$27)^2/$C$27)</f>
        <v>4.4607643204253671E-6</v>
      </c>
      <c r="K11" s="23"/>
      <c r="L11" s="28"/>
      <c r="M11" s="29"/>
      <c r="N11" s="29"/>
      <c r="O11" s="29"/>
      <c r="P11" s="29"/>
      <c r="Q11" s="29"/>
      <c r="R11" s="29"/>
      <c r="S11" s="30"/>
    </row>
    <row r="12" spans="1:19" x14ac:dyDescent="0.25">
      <c r="B12" s="7" t="s">
        <v>30</v>
      </c>
      <c r="C12" s="10">
        <v>260</v>
      </c>
      <c r="D12" s="10">
        <v>80000</v>
      </c>
      <c r="E12" s="24">
        <f t="shared" si="0"/>
        <v>13320</v>
      </c>
      <c r="F12" s="1">
        <v>16650</v>
      </c>
      <c r="G12" s="1">
        <v>0.8</v>
      </c>
      <c r="H12" s="1">
        <v>1.26E-5</v>
      </c>
      <c r="I12" s="1">
        <f>C12/(D12)^2*(($D$27)^2/$C$27)</f>
        <v>5.7057584269662929</v>
      </c>
      <c r="J12" s="18">
        <f>C12/(D12+E12)^2*(($D$27+$E$27)^2/$C$27)</f>
        <v>17.216255315875181</v>
      </c>
      <c r="K12" s="23"/>
      <c r="L12" s="28"/>
      <c r="M12" s="29"/>
      <c r="N12" s="29"/>
      <c r="O12" s="29"/>
      <c r="P12" s="29"/>
      <c r="Q12" s="29"/>
      <c r="R12" s="29"/>
      <c r="S12" s="30"/>
    </row>
    <row r="13" spans="1:19" x14ac:dyDescent="0.25">
      <c r="B13" t="s">
        <v>7</v>
      </c>
      <c r="C13" s="1">
        <v>22200</v>
      </c>
      <c r="D13" s="10">
        <v>6000000</v>
      </c>
      <c r="E13" s="24">
        <f t="shared" si="0"/>
        <v>856548.8</v>
      </c>
      <c r="F13" s="1">
        <v>1070686</v>
      </c>
      <c r="G13" s="1">
        <v>0.8</v>
      </c>
      <c r="H13" s="1">
        <v>0.157</v>
      </c>
      <c r="I13" s="1">
        <f t="shared" si="1"/>
        <v>8.6610486891385785E-2</v>
      </c>
      <c r="J13" s="18">
        <f t="shared" si="2"/>
        <v>0.27230564129123969</v>
      </c>
      <c r="K13" s="23"/>
      <c r="L13" s="28"/>
      <c r="M13" s="29"/>
      <c r="N13" s="29"/>
      <c r="O13" s="29"/>
      <c r="P13" s="29"/>
      <c r="Q13" s="29"/>
      <c r="R13" s="29"/>
      <c r="S13" s="30"/>
    </row>
    <row r="14" spans="1:19" x14ac:dyDescent="0.25">
      <c r="B14" t="s">
        <v>8</v>
      </c>
      <c r="C14" s="9">
        <v>109000</v>
      </c>
      <c r="D14" s="10">
        <v>15000000</v>
      </c>
      <c r="E14" s="45">
        <f t="shared" si="0"/>
        <v>1628424</v>
      </c>
      <c r="F14" s="1">
        <v>2035530</v>
      </c>
      <c r="G14" s="1">
        <v>0.8</v>
      </c>
      <c r="H14" s="1">
        <v>1.5699999999999999E-5</v>
      </c>
      <c r="I14" s="1">
        <f t="shared" si="1"/>
        <v>6.8039950062421986E-2</v>
      </c>
      <c r="J14" s="18">
        <f t="shared" si="2"/>
        <v>0.22732077349503854</v>
      </c>
      <c r="K14" s="23"/>
      <c r="L14" s="28"/>
      <c r="M14" s="29"/>
      <c r="N14" s="29"/>
      <c r="O14" s="29"/>
      <c r="P14" s="29"/>
      <c r="Q14" s="29"/>
      <c r="R14" s="29"/>
      <c r="S14" s="30"/>
    </row>
    <row r="15" spans="1:19" x14ac:dyDescent="0.25">
      <c r="B15" s="7" t="s">
        <v>31</v>
      </c>
      <c r="C15" s="10">
        <v>23300000</v>
      </c>
      <c r="D15" s="10">
        <v>12000000000</v>
      </c>
      <c r="E15" s="24">
        <f t="shared" si="0"/>
        <v>152154000</v>
      </c>
      <c r="F15" s="1">
        <v>190192500</v>
      </c>
      <c r="G15" s="1">
        <v>0.8</v>
      </c>
      <c r="H15" s="1">
        <v>4.4299999999999998E-4</v>
      </c>
      <c r="I15" s="1">
        <f>C15/(D15)^2*(($D$27)^2/$C$27)</f>
        <v>2.2725499375780277E-5</v>
      </c>
      <c r="J15" s="18">
        <f>C15/(D15+E15)^2*(($D$27+$E$27)^2/$C$27)</f>
        <v>9.0983826671289561E-5</v>
      </c>
      <c r="K15" s="23"/>
      <c r="L15" s="28"/>
      <c r="M15" s="29"/>
      <c r="N15" s="29"/>
      <c r="O15" s="29"/>
      <c r="P15" s="29"/>
      <c r="Q15" s="29"/>
      <c r="R15" s="29"/>
      <c r="S15" s="30"/>
    </row>
    <row r="16" spans="1:19" x14ac:dyDescent="0.25">
      <c r="B16" s="5" t="s">
        <v>9</v>
      </c>
      <c r="C16" s="8">
        <v>16100000</v>
      </c>
      <c r="D16" s="10">
        <v>3000000000</v>
      </c>
      <c r="E16" s="46">
        <f t="shared" si="0"/>
        <v>446638400</v>
      </c>
      <c r="F16" s="6">
        <v>558298000</v>
      </c>
      <c r="G16" s="1">
        <v>0.8</v>
      </c>
      <c r="H16" s="1">
        <v>1.3699999999999999E-3</v>
      </c>
      <c r="I16" s="1">
        <f t="shared" si="1"/>
        <v>2.512484394506867E-4</v>
      </c>
      <c r="J16" s="18">
        <f t="shared" si="2"/>
        <v>7.8153645079464141E-4</v>
      </c>
      <c r="K16" s="23"/>
      <c r="L16" s="28"/>
      <c r="M16" s="29"/>
      <c r="N16" s="29"/>
      <c r="O16" s="29"/>
      <c r="P16" s="29"/>
      <c r="Q16" s="29"/>
      <c r="R16" s="29"/>
      <c r="S16" s="30"/>
    </row>
    <row r="17" spans="1:19" x14ac:dyDescent="0.25">
      <c r="B17" s="7" t="s">
        <v>10</v>
      </c>
      <c r="C17" s="10">
        <v>2940000000</v>
      </c>
      <c r="D17" s="10">
        <v>800000000000</v>
      </c>
      <c r="E17" s="45">
        <f t="shared" si="0"/>
        <v>49524720000</v>
      </c>
      <c r="F17" s="6">
        <v>61905900000</v>
      </c>
      <c r="G17" s="9">
        <v>0.8</v>
      </c>
      <c r="H17" s="1">
        <v>5.2399999999999999E-8</v>
      </c>
      <c r="I17" s="1">
        <f t="shared" si="1"/>
        <v>6.4518960674157308E-7</v>
      </c>
      <c r="J17" s="18">
        <f t="shared" si="2"/>
        <v>2.3491464685903647E-6</v>
      </c>
      <c r="K17" s="23"/>
      <c r="L17" s="28"/>
      <c r="M17" s="29"/>
      <c r="N17" s="29"/>
      <c r="O17" s="29"/>
      <c r="P17" s="29"/>
      <c r="Q17" s="29"/>
      <c r="R17" s="29"/>
      <c r="S17" s="30"/>
    </row>
    <row r="18" spans="1:19" x14ac:dyDescent="0.25">
      <c r="B18" s="7" t="s">
        <v>11</v>
      </c>
      <c r="C18" s="6">
        <v>2010</v>
      </c>
      <c r="D18" s="10">
        <v>600000</v>
      </c>
      <c r="E18" s="45">
        <f t="shared" si="0"/>
        <v>330948</v>
      </c>
      <c r="F18" s="6">
        <v>551580</v>
      </c>
      <c r="G18" s="9">
        <v>0.6</v>
      </c>
      <c r="H18" s="1">
        <v>9.2200000000000004E-2</v>
      </c>
      <c r="I18" s="1">
        <f t="shared" si="1"/>
        <v>0.78417602996254698</v>
      </c>
      <c r="J18" s="18">
        <f t="shared" si="2"/>
        <v>1.337395993333657</v>
      </c>
      <c r="K18" s="23"/>
      <c r="L18" s="28"/>
      <c r="M18" s="29"/>
      <c r="N18" s="29"/>
      <c r="O18" s="29"/>
      <c r="P18" s="29"/>
      <c r="Q18" s="29"/>
      <c r="R18" s="29"/>
      <c r="S18" s="30"/>
    </row>
    <row r="19" spans="1:19" x14ac:dyDescent="0.25">
      <c r="B19" s="7" t="s">
        <v>32</v>
      </c>
      <c r="C19" s="10">
        <v>34100</v>
      </c>
      <c r="D19" s="10">
        <v>40000000</v>
      </c>
      <c r="E19" s="24">
        <f t="shared" si="0"/>
        <v>6671765.6000000006</v>
      </c>
      <c r="F19" s="1">
        <v>8339707</v>
      </c>
      <c r="G19" s="9">
        <v>0.8</v>
      </c>
      <c r="H19" s="1">
        <v>1.15E-5</v>
      </c>
      <c r="I19" s="1">
        <f>C19/(D19)^2*(($D$27)^2/$C$27)</f>
        <v>2.9933286516853935E-3</v>
      </c>
      <c r="J19" s="18">
        <f>C19/(D19+E19)^2*(($D$27+$E$27)^2/$C$27)</f>
        <v>9.0273592242035121E-3</v>
      </c>
      <c r="K19" s="23"/>
      <c r="L19" s="28"/>
      <c r="M19" s="29"/>
      <c r="N19" s="29"/>
      <c r="O19" s="29"/>
      <c r="P19" s="29"/>
      <c r="Q19" s="29"/>
      <c r="R19" s="29"/>
      <c r="S19" s="30"/>
    </row>
    <row r="20" spans="1:19" x14ac:dyDescent="0.25">
      <c r="B20" s="14" t="s">
        <v>26</v>
      </c>
      <c r="C20" s="10">
        <v>16000000</v>
      </c>
      <c r="D20" s="10">
        <v>1420000000</v>
      </c>
      <c r="E20" s="24">
        <f t="shared" si="0"/>
        <v>437383200</v>
      </c>
      <c r="F20" s="6">
        <v>546729000</v>
      </c>
      <c r="G20" s="9">
        <v>0.8</v>
      </c>
      <c r="H20" s="1">
        <v>2.5399999999999998E-6</v>
      </c>
      <c r="I20" s="1">
        <f>C20/(D20)^2*(($D$27)^2/$C$27)</f>
        <v>1.1144569585578037E-3</v>
      </c>
      <c r="J20" s="18">
        <f>C20/(D20+E20)^2*(($D$27+$E$27)^2/$C$27)</f>
        <v>2.6744332526538253E-3</v>
      </c>
      <c r="K20" s="23"/>
      <c r="L20" s="28"/>
      <c r="M20" s="29"/>
      <c r="N20" s="29"/>
      <c r="O20" s="29"/>
      <c r="P20" s="29"/>
      <c r="Q20" s="29"/>
      <c r="R20" s="29"/>
      <c r="S20" s="30"/>
    </row>
    <row r="21" spans="1:19" x14ac:dyDescent="0.25">
      <c r="B21" s="7" t="s">
        <v>27</v>
      </c>
      <c r="C21" s="10">
        <v>264000</v>
      </c>
      <c r="D21" s="10">
        <v>20000000</v>
      </c>
      <c r="E21" s="24">
        <f t="shared" si="0"/>
        <v>4867385.9200000009</v>
      </c>
      <c r="F21" s="1">
        <v>6084232.4000000004</v>
      </c>
      <c r="G21" s="9">
        <v>0.8</v>
      </c>
      <c r="H21" s="1">
        <v>1.78E-2</v>
      </c>
      <c r="I21" s="1">
        <f>C21/(D21)^2*(($D$27)^2/$C$27)</f>
        <v>9.269662921348315E-2</v>
      </c>
      <c r="J21" s="18">
        <f>C21/(D21+E21)^2*(($D$27+$E$27)^2/$C$27)</f>
        <v>0.24618322983756818</v>
      </c>
      <c r="K21" s="23"/>
      <c r="L21" s="28"/>
      <c r="M21" s="29"/>
      <c r="N21" s="29"/>
      <c r="O21" s="29"/>
      <c r="P21" s="29"/>
      <c r="Q21" s="29"/>
      <c r="R21" s="29"/>
      <c r="S21" s="30"/>
    </row>
    <row r="22" spans="1:19" x14ac:dyDescent="0.25">
      <c r="B22" s="7" t="s">
        <v>12</v>
      </c>
      <c r="C22" s="10">
        <v>1940000</v>
      </c>
      <c r="D22" s="10">
        <v>130000000</v>
      </c>
      <c r="E22" s="45">
        <f t="shared" si="0"/>
        <v>40630152</v>
      </c>
      <c r="F22" s="6">
        <v>50787690</v>
      </c>
      <c r="G22" s="9">
        <v>0.8</v>
      </c>
      <c r="H22" s="1">
        <v>6.5300000000000002E-5</v>
      </c>
      <c r="I22" s="1">
        <f t="shared" si="1"/>
        <v>1.6122598231500567E-2</v>
      </c>
      <c r="J22" s="18">
        <f t="shared" si="2"/>
        <v>3.8424213034604915E-2</v>
      </c>
      <c r="K22" s="23"/>
      <c r="L22" s="28"/>
      <c r="M22" s="29"/>
      <c r="N22" s="29"/>
      <c r="O22" s="29"/>
      <c r="P22" s="29"/>
      <c r="Q22" s="29"/>
      <c r="R22" s="29"/>
      <c r="S22" s="30"/>
    </row>
    <row r="23" spans="1:19" ht="15.75" thickBot="1" x14ac:dyDescent="0.3">
      <c r="B23" s="7" t="s">
        <v>28</v>
      </c>
      <c r="C23" s="10">
        <v>467</v>
      </c>
      <c r="D23" s="10">
        <v>100000</v>
      </c>
      <c r="E23" s="24">
        <f t="shared" si="0"/>
        <v>11040</v>
      </c>
      <c r="F23" s="1">
        <v>13800</v>
      </c>
      <c r="G23" s="9">
        <v>0.8</v>
      </c>
      <c r="H23" s="1">
        <f>(2.22+0.571)/2</f>
        <v>1.3955000000000002</v>
      </c>
      <c r="I23" s="1">
        <f>C23/(D23)^2*(($D$27)^2/$C$27)</f>
        <v>6.5589887640449449</v>
      </c>
      <c r="J23" s="18">
        <f>C23/(D23+E23)^2*(($D$27+$E$27)^2/$C$27)</f>
        <v>21.841013193905624</v>
      </c>
      <c r="K23" s="23"/>
      <c r="L23" s="31"/>
      <c r="M23" s="32"/>
      <c r="N23" s="32"/>
      <c r="O23" s="32"/>
      <c r="P23" s="32"/>
      <c r="Q23" s="32"/>
      <c r="R23" s="32"/>
      <c r="S23" s="33"/>
    </row>
    <row r="24" spans="1:19" ht="15.75" thickBot="1" x14ac:dyDescent="0.3">
      <c r="A24" s="40"/>
      <c r="B24" s="7" t="s">
        <v>13</v>
      </c>
      <c r="C24" s="10">
        <v>4700000</v>
      </c>
      <c r="D24" s="10">
        <v>2000000000</v>
      </c>
      <c r="E24" s="45">
        <f t="shared" si="0"/>
        <v>134919000</v>
      </c>
      <c r="F24" s="6">
        <v>224865000</v>
      </c>
      <c r="G24" s="9">
        <v>0.6</v>
      </c>
      <c r="H24" s="1">
        <v>6.3400000000000001E-3</v>
      </c>
      <c r="I24" s="1">
        <f t="shared" si="1"/>
        <v>1.6502808988764044E-4</v>
      </c>
      <c r="J24" s="16">
        <f t="shared" si="2"/>
        <v>5.9463416774503263E-4</v>
      </c>
      <c r="K24" s="24"/>
    </row>
    <row r="25" spans="1:19" x14ac:dyDescent="0.25">
      <c r="B25" s="7" t="s">
        <v>33</v>
      </c>
      <c r="C25" s="10">
        <v>50.7</v>
      </c>
      <c r="D25" s="10">
        <v>11000</v>
      </c>
      <c r="E25" s="24">
        <f t="shared" si="0"/>
        <v>805.07200000000012</v>
      </c>
      <c r="F25" s="1">
        <v>1006.34</v>
      </c>
      <c r="G25" s="1">
        <v>0.8</v>
      </c>
      <c r="H25" s="1">
        <v>0.60299999999999998</v>
      </c>
      <c r="I25" s="1">
        <f>C25/(D25)^2*(($D$27)^2/$C$27)</f>
        <v>58.849475345900281</v>
      </c>
      <c r="J25" s="18">
        <f>C25/(D25+E25)^2*(($D$27+$E$27)^2/$C$27)</f>
        <v>209.79033949619131</v>
      </c>
      <c r="K25" s="23"/>
      <c r="L25" s="25" t="s">
        <v>43</v>
      </c>
      <c r="M25" s="26"/>
      <c r="N25" s="26"/>
      <c r="O25" s="26"/>
      <c r="P25" s="26"/>
      <c r="Q25" s="26"/>
      <c r="R25" s="26"/>
      <c r="S25" s="27"/>
    </row>
    <row r="26" spans="1:19" x14ac:dyDescent="0.25">
      <c r="B26" s="14" t="s">
        <v>34</v>
      </c>
      <c r="C26" s="10">
        <v>68100000</v>
      </c>
      <c r="D26" s="10">
        <v>5000000000</v>
      </c>
      <c r="E26" s="24">
        <f t="shared" si="0"/>
        <v>2318272000</v>
      </c>
      <c r="F26" s="1">
        <v>2897840000</v>
      </c>
      <c r="G26" s="1">
        <v>0.8</v>
      </c>
      <c r="H26" s="1">
        <v>1.93E-4</v>
      </c>
      <c r="I26" s="1">
        <f>C26/(D26)^2*(($D$27)^2/$C$27)</f>
        <v>3.8258426966292138E-4</v>
      </c>
      <c r="J26" s="18">
        <f>C26/(D26+E26)^2*(($D$27+$E$27)^2/$C$27)</f>
        <v>7.3323776475955058E-4</v>
      </c>
      <c r="K26" s="23"/>
      <c r="L26" s="28"/>
      <c r="M26" s="29"/>
      <c r="N26" s="29"/>
      <c r="O26" s="29"/>
      <c r="P26" s="29"/>
      <c r="Q26" s="29"/>
      <c r="R26" s="29"/>
      <c r="S26" s="30"/>
    </row>
    <row r="27" spans="1:19" x14ac:dyDescent="0.25">
      <c r="B27" s="7" t="s">
        <v>14</v>
      </c>
      <c r="C27" s="8">
        <v>178000</v>
      </c>
      <c r="D27" s="10">
        <v>5000000</v>
      </c>
      <c r="E27" s="45">
        <f t="shared" si="0"/>
        <v>5131352</v>
      </c>
      <c r="F27" s="6">
        <v>6414190</v>
      </c>
      <c r="G27" s="1">
        <v>0.8</v>
      </c>
      <c r="H27" s="1">
        <v>1</v>
      </c>
      <c r="I27" s="1">
        <f>C27/(D27)^2*(($D$27)^2/$C$27)</f>
        <v>1.0000000000000002</v>
      </c>
      <c r="J27" s="18">
        <f>C27/(D27+E27)^2*(($D$27+$E$27)^2/$C$27)</f>
        <v>1</v>
      </c>
      <c r="K27" s="23"/>
      <c r="L27" s="28"/>
      <c r="M27" s="29"/>
      <c r="N27" s="29"/>
      <c r="O27" s="29"/>
      <c r="P27" s="29"/>
      <c r="Q27" s="29"/>
      <c r="R27" s="29"/>
      <c r="S27" s="30"/>
    </row>
    <row r="28" spans="1:19" x14ac:dyDescent="0.25">
      <c r="B28" s="7" t="s">
        <v>35</v>
      </c>
      <c r="C28" s="10">
        <v>10</v>
      </c>
      <c r="D28" s="10">
        <v>647000</v>
      </c>
      <c r="E28" s="24">
        <f t="shared" si="0"/>
        <v>336</v>
      </c>
      <c r="F28" s="1">
        <v>420</v>
      </c>
      <c r="G28" s="1">
        <v>0.8</v>
      </c>
      <c r="H28" s="9">
        <v>2.4300000000000001E-5</v>
      </c>
      <c r="I28" s="1">
        <f>C28/(D28)^2*(($D$27)^2/$C$27)</f>
        <v>3.3551461674796099E-3</v>
      </c>
      <c r="J28" s="18">
        <f>C28/(D28+E28)^2*(($D$27+$E$27)^2/$C$27)</f>
        <v>1.3761167688794838E-2</v>
      </c>
      <c r="K28" s="23"/>
      <c r="L28" s="28"/>
      <c r="M28" s="29"/>
      <c r="N28" s="29"/>
      <c r="O28" s="29"/>
      <c r="P28" s="29"/>
      <c r="Q28" s="29"/>
      <c r="R28" s="29"/>
      <c r="S28" s="30"/>
    </row>
    <row r="29" spans="1:19" x14ac:dyDescent="0.25">
      <c r="B29" s="7" t="s">
        <v>38</v>
      </c>
      <c r="C29" s="10">
        <v>6700000</v>
      </c>
      <c r="D29" s="10">
        <v>2000000000</v>
      </c>
      <c r="E29" s="24">
        <f t="shared" si="0"/>
        <v>238685200</v>
      </c>
      <c r="F29" s="1">
        <v>298356500</v>
      </c>
      <c r="G29" s="1">
        <v>0.8</v>
      </c>
      <c r="H29" s="9">
        <v>2.7899999999999998E-8</v>
      </c>
      <c r="I29" s="1">
        <f>C29/(D29)^2*(($D$27)^2/$C$27)</f>
        <v>2.3525280898876406E-4</v>
      </c>
      <c r="J29" s="18">
        <f>C29/(D29+E29)^2*(($D$27+$E$27)^2/$C$27)</f>
        <v>7.7090977641710342E-4</v>
      </c>
      <c r="K29" s="23"/>
      <c r="L29" s="28"/>
      <c r="M29" s="29"/>
      <c r="N29" s="29"/>
      <c r="O29" s="29"/>
      <c r="P29" s="29"/>
      <c r="Q29" s="29"/>
      <c r="R29" s="29"/>
      <c r="S29" s="30"/>
    </row>
    <row r="30" spans="1:19" x14ac:dyDescent="0.25">
      <c r="B30" s="7" t="s">
        <v>39</v>
      </c>
      <c r="C30" s="10">
        <v>62400</v>
      </c>
      <c r="D30" s="10">
        <v>63000000</v>
      </c>
      <c r="E30" s="24">
        <f t="shared" si="0"/>
        <v>1201306.56</v>
      </c>
      <c r="F30" s="1">
        <v>1501633.2</v>
      </c>
      <c r="G30" s="1">
        <v>0.8</v>
      </c>
      <c r="H30" s="9">
        <v>7.7000000000000004E-7</v>
      </c>
      <c r="I30" s="1">
        <f t="shared" ref="I30" si="3">C30/(D30)^2*(($D$27)^2/$C$27)</f>
        <v>2.2081241984933798E-3</v>
      </c>
      <c r="J30" s="18">
        <f t="shared" ref="J30" si="4">C30/(D30+E30)^2*(($D$27+$E$27)^2/$C$27)</f>
        <v>8.7299481356916155E-3</v>
      </c>
      <c r="K30" s="23"/>
      <c r="L30" s="28"/>
      <c r="M30" s="29"/>
      <c r="N30" s="29"/>
      <c r="O30" s="29"/>
      <c r="P30" s="29"/>
      <c r="Q30" s="29"/>
      <c r="R30" s="29"/>
      <c r="S30" s="30"/>
    </row>
    <row r="31" spans="1:19" ht="15.75" thickBot="1" x14ac:dyDescent="0.3">
      <c r="B31" s="7" t="s">
        <v>15</v>
      </c>
      <c r="C31" s="10">
        <v>12800000</v>
      </c>
      <c r="D31" s="10">
        <v>1900000000</v>
      </c>
      <c r="E31" s="24">
        <f t="shared" si="0"/>
        <v>344564800</v>
      </c>
      <c r="F31" s="6">
        <v>430706000</v>
      </c>
      <c r="G31" s="1">
        <v>0.8</v>
      </c>
      <c r="H31" s="1">
        <v>5.3799999999999996E-4</v>
      </c>
      <c r="I31" s="1">
        <f>C31/(D31)^2*(($D$27)^2/$C$27)</f>
        <v>4.9799246786392355E-4</v>
      </c>
      <c r="J31" s="19">
        <f>C31/(D31+E31)^2*(($D$27+$E$27)^2/$C$27)</f>
        <v>1.4650771020404336E-3</v>
      </c>
      <c r="K31" s="23"/>
      <c r="L31" s="28"/>
      <c r="M31" s="29"/>
      <c r="N31" s="29"/>
      <c r="O31" s="29"/>
      <c r="P31" s="29"/>
      <c r="Q31" s="29"/>
      <c r="R31" s="29"/>
      <c r="S31" s="30"/>
    </row>
    <row r="32" spans="1:19" x14ac:dyDescent="0.25">
      <c r="K32" s="7"/>
      <c r="L32" s="28"/>
      <c r="M32" s="29"/>
      <c r="N32" s="29"/>
      <c r="O32" s="29"/>
      <c r="P32" s="29"/>
      <c r="Q32" s="29"/>
      <c r="R32" s="29"/>
      <c r="S32" s="30"/>
    </row>
    <row r="33" spans="2:19" x14ac:dyDescent="0.25">
      <c r="G33" s="60" t="s">
        <v>54</v>
      </c>
      <c r="H33" s="60"/>
      <c r="K33" s="7"/>
      <c r="L33" s="28"/>
      <c r="M33" s="29"/>
      <c r="N33" s="29"/>
      <c r="O33" s="29"/>
      <c r="P33" s="29"/>
      <c r="Q33" s="29"/>
      <c r="R33" s="29"/>
      <c r="S33" s="30"/>
    </row>
    <row r="34" spans="2:19" x14ac:dyDescent="0.25">
      <c r="G34" s="60"/>
      <c r="H34" s="60"/>
      <c r="I34" s="1"/>
      <c r="J34" s="1"/>
      <c r="K34" s="7"/>
      <c r="L34" s="28"/>
      <c r="M34" s="29"/>
      <c r="N34" s="29"/>
      <c r="O34" s="29"/>
      <c r="P34" s="29"/>
      <c r="Q34" s="29"/>
      <c r="R34" s="29"/>
      <c r="S34" s="30"/>
    </row>
    <row r="35" spans="2:19" x14ac:dyDescent="0.25">
      <c r="G35" s="60"/>
      <c r="H35" s="60"/>
      <c r="K35" s="7"/>
      <c r="L35" s="28"/>
      <c r="M35" s="29"/>
      <c r="N35" s="29"/>
      <c r="O35" s="29"/>
      <c r="P35" s="29"/>
      <c r="Q35" s="29"/>
      <c r="R35" s="29"/>
      <c r="S35" s="30"/>
    </row>
    <row r="36" spans="2:19" ht="6.75" customHeight="1" x14ac:dyDescent="0.25">
      <c r="G36" s="60"/>
      <c r="H36" s="60"/>
      <c r="K36" s="7"/>
      <c r="L36" s="28"/>
      <c r="M36" s="29"/>
      <c r="N36" s="29"/>
      <c r="O36" s="29"/>
      <c r="P36" s="29"/>
      <c r="Q36" s="29"/>
      <c r="R36" s="29"/>
      <c r="S36" s="30"/>
    </row>
    <row r="37" spans="2:19" x14ac:dyDescent="0.25">
      <c r="K37" s="7"/>
      <c r="L37" s="28"/>
      <c r="M37" s="29"/>
      <c r="N37" s="29"/>
      <c r="O37" s="29"/>
      <c r="P37" s="29"/>
      <c r="Q37" s="29"/>
      <c r="R37" s="29"/>
      <c r="S37" s="30"/>
    </row>
    <row r="38" spans="2:19" ht="15.75" thickBot="1" x14ac:dyDescent="0.3">
      <c r="K38" s="7"/>
      <c r="L38" s="28"/>
      <c r="M38" s="29"/>
      <c r="N38" s="29"/>
      <c r="O38" s="29"/>
      <c r="P38" s="29"/>
      <c r="Q38" s="29"/>
      <c r="R38" s="29"/>
      <c r="S38" s="30"/>
    </row>
    <row r="39" spans="2:19" x14ac:dyDescent="0.25">
      <c r="B39" t="s">
        <v>22</v>
      </c>
      <c r="G39" s="70" t="s">
        <v>24</v>
      </c>
      <c r="H39" s="71"/>
      <c r="I39" s="72"/>
      <c r="L39" s="28"/>
      <c r="M39" s="29"/>
      <c r="N39" s="29"/>
      <c r="O39" s="29"/>
      <c r="P39" s="29"/>
      <c r="Q39" s="29"/>
      <c r="R39" s="29"/>
      <c r="S39" s="30"/>
    </row>
    <row r="40" spans="2:19" x14ac:dyDescent="0.25">
      <c r="B40" t="s">
        <v>23</v>
      </c>
      <c r="G40" s="36" t="s">
        <v>20</v>
      </c>
      <c r="H40" s="50" t="s">
        <v>25</v>
      </c>
      <c r="I40" s="51"/>
      <c r="L40" s="28"/>
      <c r="M40" s="29"/>
      <c r="N40" s="29"/>
      <c r="O40" s="29"/>
      <c r="P40" s="29"/>
      <c r="Q40" s="29"/>
      <c r="R40" s="29"/>
      <c r="S40" s="30"/>
    </row>
    <row r="41" spans="2:19" ht="30.75" customHeight="1" thickBot="1" x14ac:dyDescent="0.3">
      <c r="B41" s="73" t="s">
        <v>59</v>
      </c>
      <c r="C41" s="73"/>
      <c r="D41" s="73"/>
      <c r="E41" s="73"/>
      <c r="G41" s="36" t="s">
        <v>28</v>
      </c>
      <c r="H41" s="50" t="s">
        <v>29</v>
      </c>
      <c r="I41" s="51"/>
      <c r="L41" s="31"/>
      <c r="M41" s="32"/>
      <c r="N41" s="32"/>
      <c r="O41" s="32"/>
      <c r="P41" s="32"/>
      <c r="Q41" s="32"/>
      <c r="R41" s="32"/>
      <c r="S41" s="33"/>
    </row>
    <row r="42" spans="2:19" ht="30.75" customHeight="1" thickBot="1" x14ac:dyDescent="0.3">
      <c r="G42" s="36"/>
      <c r="H42" s="50" t="s">
        <v>47</v>
      </c>
      <c r="I42" s="51"/>
    </row>
    <row r="43" spans="2:19" x14ac:dyDescent="0.25">
      <c r="B43" s="47"/>
      <c r="C43" s="47"/>
      <c r="D43" s="47"/>
      <c r="E43" s="7"/>
      <c r="G43" s="36" t="s">
        <v>36</v>
      </c>
      <c r="H43" s="50" t="s">
        <v>37</v>
      </c>
      <c r="I43" s="51"/>
      <c r="L43" s="25" t="s">
        <v>44</v>
      </c>
      <c r="M43" s="26"/>
      <c r="N43" s="26"/>
      <c r="O43" s="26"/>
      <c r="P43" s="26"/>
      <c r="Q43" s="26"/>
      <c r="R43" s="26"/>
      <c r="S43" s="27"/>
    </row>
    <row r="44" spans="2:19" x14ac:dyDescent="0.25">
      <c r="B44" s="47"/>
      <c r="C44" s="47"/>
      <c r="D44" s="47"/>
      <c r="E44" s="7"/>
      <c r="G44" s="36"/>
      <c r="H44" s="48" t="s">
        <v>48</v>
      </c>
      <c r="I44" s="49"/>
      <c r="L44" s="28"/>
      <c r="M44" s="29"/>
      <c r="N44" s="29"/>
      <c r="O44" s="29"/>
      <c r="P44" s="29"/>
      <c r="Q44" s="29"/>
      <c r="R44" s="29"/>
      <c r="S44" s="30"/>
    </row>
    <row r="45" spans="2:19" x14ac:dyDescent="0.25">
      <c r="B45" s="47"/>
      <c r="C45" s="47"/>
      <c r="D45" s="47"/>
      <c r="E45" s="7"/>
      <c r="G45" s="36" t="s">
        <v>40</v>
      </c>
      <c r="H45" s="50" t="s">
        <v>41</v>
      </c>
      <c r="I45" s="51"/>
      <c r="L45" s="28"/>
      <c r="M45" s="29"/>
      <c r="N45" s="29"/>
      <c r="O45" s="29"/>
      <c r="P45" s="29"/>
      <c r="Q45" s="29"/>
      <c r="R45" s="29"/>
      <c r="S45" s="30"/>
    </row>
    <row r="46" spans="2:19" ht="30.75" customHeight="1" thickBot="1" x14ac:dyDescent="0.3">
      <c r="G46" s="37" t="s">
        <v>49</v>
      </c>
      <c r="H46" s="52" t="s">
        <v>50</v>
      </c>
      <c r="I46" s="53"/>
      <c r="L46" s="28"/>
      <c r="M46" s="29"/>
      <c r="N46" s="29"/>
      <c r="O46" s="29"/>
      <c r="P46" s="29"/>
      <c r="Q46" s="29"/>
      <c r="R46" s="29"/>
      <c r="S46" s="30"/>
    </row>
    <row r="47" spans="2:19" x14ac:dyDescent="0.25">
      <c r="L47" s="28"/>
      <c r="M47" s="29"/>
      <c r="N47" s="29"/>
      <c r="O47" s="29"/>
      <c r="P47" s="29"/>
      <c r="Q47" s="29"/>
      <c r="R47" s="29"/>
      <c r="S47" s="30"/>
    </row>
    <row r="48" spans="2:19" x14ac:dyDescent="0.25">
      <c r="L48" s="28"/>
      <c r="M48" s="29"/>
      <c r="N48" s="29"/>
      <c r="O48" s="29"/>
      <c r="P48" s="29"/>
      <c r="Q48" s="29"/>
      <c r="R48" s="29"/>
      <c r="S48" s="30"/>
    </row>
    <row r="49" spans="12:19" x14ac:dyDescent="0.25">
      <c r="L49" s="28"/>
      <c r="M49" s="29"/>
      <c r="N49" s="29"/>
      <c r="O49" s="29"/>
      <c r="P49" s="29"/>
      <c r="Q49" s="29"/>
      <c r="R49" s="29"/>
      <c r="S49" s="30"/>
    </row>
    <row r="50" spans="12:19" x14ac:dyDescent="0.25">
      <c r="L50" s="28"/>
      <c r="M50" s="29"/>
      <c r="N50" s="29"/>
      <c r="O50" s="29"/>
      <c r="P50" s="29"/>
      <c r="Q50" s="29"/>
      <c r="R50" s="29"/>
      <c r="S50" s="30"/>
    </row>
    <row r="51" spans="12:19" x14ac:dyDescent="0.25">
      <c r="L51" s="28"/>
      <c r="M51" s="29"/>
      <c r="N51" s="29"/>
      <c r="O51" s="29"/>
      <c r="P51" s="29"/>
      <c r="Q51" s="29"/>
      <c r="R51" s="29"/>
      <c r="S51" s="30"/>
    </row>
    <row r="52" spans="12:19" x14ac:dyDescent="0.25">
      <c r="L52" s="28"/>
      <c r="M52" s="29"/>
      <c r="N52" s="29"/>
      <c r="O52" s="29"/>
      <c r="P52" s="29"/>
      <c r="Q52" s="29"/>
      <c r="R52" s="29"/>
      <c r="S52" s="30"/>
    </row>
    <row r="53" spans="12:19" x14ac:dyDescent="0.25">
      <c r="L53" s="28"/>
      <c r="M53" s="29"/>
      <c r="N53" s="29"/>
      <c r="O53" s="29"/>
      <c r="P53" s="29"/>
      <c r="Q53" s="29"/>
      <c r="R53" s="29"/>
      <c r="S53" s="30"/>
    </row>
    <row r="54" spans="12:19" x14ac:dyDescent="0.25">
      <c r="L54" s="28"/>
      <c r="M54" s="29"/>
      <c r="N54" s="29"/>
      <c r="O54" s="29"/>
      <c r="P54" s="29"/>
      <c r="Q54" s="29"/>
      <c r="R54" s="29"/>
      <c r="S54" s="30"/>
    </row>
    <row r="55" spans="12:19" x14ac:dyDescent="0.25">
      <c r="L55" s="28"/>
      <c r="M55" s="29"/>
      <c r="N55" s="29"/>
      <c r="O55" s="29"/>
      <c r="P55" s="29"/>
      <c r="Q55" s="29"/>
      <c r="R55" s="29"/>
      <c r="S55" s="30"/>
    </row>
    <row r="56" spans="12:19" x14ac:dyDescent="0.25">
      <c r="L56" s="28"/>
      <c r="M56" s="29"/>
      <c r="N56" s="29"/>
      <c r="O56" s="29"/>
      <c r="P56" s="29"/>
      <c r="Q56" s="29"/>
      <c r="R56" s="29"/>
      <c r="S56" s="30"/>
    </row>
    <row r="57" spans="12:19" x14ac:dyDescent="0.25">
      <c r="L57" s="28"/>
      <c r="M57" s="29"/>
      <c r="N57" s="29"/>
      <c r="O57" s="29"/>
      <c r="P57" s="29"/>
      <c r="Q57" s="29"/>
      <c r="R57" s="29"/>
      <c r="S57" s="30"/>
    </row>
    <row r="58" spans="12:19" x14ac:dyDescent="0.25">
      <c r="L58" s="28"/>
      <c r="M58" s="29"/>
      <c r="N58" s="29"/>
      <c r="O58" s="29"/>
      <c r="P58" s="29"/>
      <c r="Q58" s="29"/>
      <c r="R58" s="29"/>
      <c r="S58" s="30"/>
    </row>
    <row r="59" spans="12:19" x14ac:dyDescent="0.25">
      <c r="L59" s="28"/>
      <c r="M59" s="29"/>
      <c r="N59" s="29"/>
      <c r="O59" s="29"/>
      <c r="P59" s="29"/>
      <c r="Q59" s="29"/>
      <c r="R59" s="29"/>
      <c r="S59" s="30"/>
    </row>
    <row r="60" spans="12:19" ht="15.75" thickBot="1" x14ac:dyDescent="0.3">
      <c r="L60" s="31"/>
      <c r="M60" s="32"/>
      <c r="N60" s="32"/>
      <c r="O60" s="32"/>
      <c r="P60" s="32"/>
      <c r="Q60" s="32"/>
      <c r="R60" s="32"/>
      <c r="S60" s="33"/>
    </row>
  </sheetData>
  <mergeCells count="11">
    <mergeCell ref="H44:I44"/>
    <mergeCell ref="H45:I45"/>
    <mergeCell ref="H46:I46"/>
    <mergeCell ref="G33:H36"/>
    <mergeCell ref="B1:Q5"/>
    <mergeCell ref="G39:I39"/>
    <mergeCell ref="H40:I40"/>
    <mergeCell ref="H41:I41"/>
    <mergeCell ref="H42:I42"/>
    <mergeCell ref="H43:I43"/>
    <mergeCell ref="B41:E41"/>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AADP_21</vt:lpstr>
      <vt:lpstr>AADP_21+Dissipation</vt:lpstr>
      <vt:lpstr>AADP_21!OLE_LINK1</vt:lpstr>
      <vt:lpstr>'AADP_21+Dissipation'!OLE_LINK1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Schneider</dc:creator>
  <cp:lastModifiedBy>vanessabach</cp:lastModifiedBy>
  <dcterms:created xsi:type="dcterms:W3CDTF">2013-02-05T09:18:43Z</dcterms:created>
  <dcterms:modified xsi:type="dcterms:W3CDTF">2014-10-22T05:25:05Z</dcterms:modified>
</cp:coreProperties>
</file>